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Ирена Бюджет 2025 г\ДОКЛАДНИ ОБС НИКОЛАЕВО\ДОКЛАДНА ОБС - ОТЧЕТ НА БЮДЖЕТ ЗА 2024\"/>
    </mc:Choice>
  </mc:AlternateContent>
  <bookViews>
    <workbookView xWindow="0" yWindow="0" windowWidth="28800" windowHeight="114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69" i="1" l="1"/>
  <c r="D771" i="1" s="1"/>
  <c r="F767" i="1"/>
  <c r="E767" i="1"/>
  <c r="E769" i="1" s="1"/>
  <c r="E771" i="1" s="1"/>
  <c r="E773" i="1" s="1"/>
  <c r="D767" i="1"/>
  <c r="F766" i="1"/>
  <c r="E757" i="1"/>
  <c r="E759" i="1" s="1"/>
  <c r="E755" i="1"/>
  <c r="D755" i="1"/>
  <c r="D757" i="1" s="1"/>
  <c r="F754" i="1"/>
  <c r="F753" i="1"/>
  <c r="F752" i="1"/>
  <c r="F751" i="1"/>
  <c r="F750" i="1"/>
  <c r="F749" i="1"/>
  <c r="F748" i="1"/>
  <c r="F747" i="1"/>
  <c r="E738" i="1"/>
  <c r="E740" i="1" s="1"/>
  <c r="D738" i="1"/>
  <c r="F738" i="1" s="1"/>
  <c r="F737" i="1"/>
  <c r="F736" i="1"/>
  <c r="F735" i="1"/>
  <c r="F733" i="1"/>
  <c r="E733" i="1"/>
  <c r="D733" i="1"/>
  <c r="D740" i="1" s="1"/>
  <c r="F740" i="1" s="1"/>
  <c r="F732" i="1"/>
  <c r="F731" i="1"/>
  <c r="F730" i="1"/>
  <c r="E726" i="1"/>
  <c r="E742" i="1" s="1"/>
  <c r="E761" i="1" s="1"/>
  <c r="E724" i="1"/>
  <c r="D724" i="1"/>
  <c r="D726" i="1" s="1"/>
  <c r="F723" i="1"/>
  <c r="F722" i="1"/>
  <c r="F709" i="1"/>
  <c r="E709" i="1"/>
  <c r="D709" i="1"/>
  <c r="F708" i="1"/>
  <c r="F706" i="1"/>
  <c r="E706" i="1"/>
  <c r="E711" i="1" s="1"/>
  <c r="D706" i="1"/>
  <c r="D711" i="1" s="1"/>
  <c r="F711" i="1" s="1"/>
  <c r="F705" i="1"/>
  <c r="F704" i="1"/>
  <c r="F703" i="1"/>
  <c r="D699" i="1"/>
  <c r="F699" i="1" s="1"/>
  <c r="F697" i="1"/>
  <c r="E697" i="1"/>
  <c r="D697" i="1"/>
  <c r="F696" i="1"/>
  <c r="F695" i="1"/>
  <c r="F694" i="1"/>
  <c r="E692" i="1"/>
  <c r="E699" i="1" s="1"/>
  <c r="E713" i="1" s="1"/>
  <c r="D692" i="1"/>
  <c r="F692" i="1" s="1"/>
  <c r="F691" i="1"/>
  <c r="D684" i="1"/>
  <c r="F682" i="1"/>
  <c r="E682" i="1"/>
  <c r="D682" i="1"/>
  <c r="F681" i="1"/>
  <c r="F679" i="1"/>
  <c r="E679" i="1"/>
  <c r="E684" i="1" s="1"/>
  <c r="D679" i="1"/>
  <c r="F678" i="1"/>
  <c r="F677" i="1"/>
  <c r="F676" i="1"/>
  <c r="F675" i="1"/>
  <c r="F674" i="1"/>
  <c r="F673" i="1"/>
  <c r="F672" i="1"/>
  <c r="F671" i="1"/>
  <c r="F670" i="1"/>
  <c r="F669" i="1"/>
  <c r="F668" i="1"/>
  <c r="E664" i="1"/>
  <c r="E686" i="1" s="1"/>
  <c r="E715" i="1" s="1"/>
  <c r="E662" i="1"/>
  <c r="D662" i="1"/>
  <c r="D664" i="1" s="1"/>
  <c r="F661" i="1"/>
  <c r="F660" i="1"/>
  <c r="D649" i="1"/>
  <c r="F647" i="1"/>
  <c r="E647" i="1"/>
  <c r="E649" i="1" s="1"/>
  <c r="F649" i="1" s="1"/>
  <c r="D647" i="1"/>
  <c r="F646" i="1"/>
  <c r="F645" i="1"/>
  <c r="F639" i="1"/>
  <c r="E639" i="1"/>
  <c r="D639" i="1"/>
  <c r="F638" i="1"/>
  <c r="F637" i="1"/>
  <c r="F636" i="1"/>
  <c r="E634" i="1"/>
  <c r="E641" i="1" s="1"/>
  <c r="D634" i="1"/>
  <c r="F634" i="1" s="1"/>
  <c r="F633" i="1"/>
  <c r="F632" i="1"/>
  <c r="F631" i="1"/>
  <c r="F630" i="1"/>
  <c r="F629" i="1"/>
  <c r="F628" i="1"/>
  <c r="F627" i="1"/>
  <c r="F626" i="1"/>
  <c r="F625" i="1"/>
  <c r="F624" i="1"/>
  <c r="F623" i="1"/>
  <c r="F622" i="1"/>
  <c r="F621" i="1"/>
  <c r="F620" i="1"/>
  <c r="F619" i="1"/>
  <c r="F618" i="1"/>
  <c r="F617" i="1"/>
  <c r="D613" i="1"/>
  <c r="F613" i="1" s="1"/>
  <c r="F611" i="1"/>
  <c r="E611" i="1"/>
  <c r="D611" i="1"/>
  <c r="F610" i="1"/>
  <c r="F609" i="1"/>
  <c r="F608" i="1"/>
  <c r="E606" i="1"/>
  <c r="E613" i="1" s="1"/>
  <c r="E651" i="1" s="1"/>
  <c r="D606" i="1"/>
  <c r="F606" i="1" s="1"/>
  <c r="F605" i="1"/>
  <c r="F604" i="1"/>
  <c r="F603" i="1"/>
  <c r="F602" i="1"/>
  <c r="F601" i="1"/>
  <c r="D594" i="1"/>
  <c r="F592" i="1"/>
  <c r="E592" i="1"/>
  <c r="D592" i="1"/>
  <c r="F591" i="1"/>
  <c r="F590" i="1"/>
  <c r="F589" i="1"/>
  <c r="F588" i="1"/>
  <c r="F586" i="1"/>
  <c r="E586" i="1"/>
  <c r="E594" i="1" s="1"/>
  <c r="D586" i="1"/>
  <c r="F585" i="1"/>
  <c r="F584" i="1"/>
  <c r="F583" i="1"/>
  <c r="F582" i="1"/>
  <c r="F581" i="1"/>
  <c r="F580" i="1"/>
  <c r="F579" i="1"/>
  <c r="F578" i="1"/>
  <c r="F577" i="1"/>
  <c r="F576" i="1"/>
  <c r="F575" i="1"/>
  <c r="F574" i="1"/>
  <c r="F573" i="1"/>
  <c r="F572" i="1"/>
  <c r="F566" i="1"/>
  <c r="E566" i="1"/>
  <c r="D566" i="1"/>
  <c r="F565" i="1"/>
  <c r="F564" i="1"/>
  <c r="F563" i="1"/>
  <c r="E561" i="1"/>
  <c r="E568" i="1" s="1"/>
  <c r="D561" i="1"/>
  <c r="F561" i="1" s="1"/>
  <c r="F560" i="1"/>
  <c r="F559" i="1"/>
  <c r="F558" i="1"/>
  <c r="F557" i="1"/>
  <c r="F556" i="1"/>
  <c r="F550" i="1"/>
  <c r="E550" i="1"/>
  <c r="D550" i="1"/>
  <c r="F549" i="1"/>
  <c r="F548" i="1"/>
  <c r="E546" i="1"/>
  <c r="E552" i="1" s="1"/>
  <c r="D546" i="1"/>
  <c r="F546" i="1" s="1"/>
  <c r="F545" i="1"/>
  <c r="F544" i="1"/>
  <c r="F543" i="1"/>
  <c r="F542" i="1"/>
  <c r="F541" i="1"/>
  <c r="F540" i="1"/>
  <c r="F539" i="1"/>
  <c r="F538" i="1"/>
  <c r="F537" i="1"/>
  <c r="F536" i="1"/>
  <c r="F535" i="1"/>
  <c r="F534" i="1"/>
  <c r="F528" i="1"/>
  <c r="E528" i="1"/>
  <c r="D528" i="1"/>
  <c r="F527" i="1"/>
  <c r="F525" i="1"/>
  <c r="E525" i="1"/>
  <c r="D525" i="1"/>
  <c r="F524" i="1"/>
  <c r="F522" i="1"/>
  <c r="E522" i="1"/>
  <c r="E530" i="1" s="1"/>
  <c r="E596" i="1" s="1"/>
  <c r="E653" i="1" s="1"/>
  <c r="D522" i="1"/>
  <c r="D530" i="1" s="1"/>
  <c r="F521" i="1"/>
  <c r="F520" i="1"/>
  <c r="F519" i="1"/>
  <c r="E506" i="1"/>
  <c r="E508" i="1" s="1"/>
  <c r="D506" i="1"/>
  <c r="D508" i="1" s="1"/>
  <c r="F508" i="1" s="1"/>
  <c r="F505" i="1"/>
  <c r="F504" i="1"/>
  <c r="E498" i="1"/>
  <c r="E500" i="1" s="1"/>
  <c r="D498" i="1"/>
  <c r="D500" i="1" s="1"/>
  <c r="F500" i="1" s="1"/>
  <c r="F497" i="1"/>
  <c r="F496" i="1"/>
  <c r="F495" i="1"/>
  <c r="F494" i="1"/>
  <c r="F493" i="1"/>
  <c r="F492" i="1"/>
  <c r="F491" i="1"/>
  <c r="F490" i="1"/>
  <c r="F484" i="1"/>
  <c r="E484" i="1"/>
  <c r="D484" i="1"/>
  <c r="F483" i="1"/>
  <c r="F482" i="1"/>
  <c r="E480" i="1"/>
  <c r="E486" i="1" s="1"/>
  <c r="D480" i="1"/>
  <c r="F480" i="1" s="1"/>
  <c r="F479" i="1"/>
  <c r="F478" i="1"/>
  <c r="F477" i="1"/>
  <c r="F476" i="1"/>
  <c r="F475" i="1"/>
  <c r="F474" i="1"/>
  <c r="F473" i="1"/>
  <c r="F472" i="1"/>
  <c r="F471" i="1"/>
  <c r="F465" i="1"/>
  <c r="E465" i="1"/>
  <c r="D465" i="1"/>
  <c r="F464" i="1"/>
  <c r="F463" i="1"/>
  <c r="E461" i="1"/>
  <c r="E467" i="1" s="1"/>
  <c r="D461" i="1"/>
  <c r="F461" i="1" s="1"/>
  <c r="F460" i="1"/>
  <c r="F459" i="1"/>
  <c r="F458" i="1"/>
  <c r="F457" i="1"/>
  <c r="F456" i="1"/>
  <c r="F455" i="1"/>
  <c r="F454" i="1"/>
  <c r="F453" i="1"/>
  <c r="F452" i="1"/>
  <c r="F451" i="1"/>
  <c r="F450" i="1"/>
  <c r="F449" i="1"/>
  <c r="F448" i="1"/>
  <c r="E444" i="1"/>
  <c r="D444" i="1"/>
  <c r="F444" i="1" s="1"/>
  <c r="F442" i="1"/>
  <c r="E442" i="1"/>
  <c r="D442" i="1"/>
  <c r="F441" i="1"/>
  <c r="F440" i="1"/>
  <c r="F439" i="1"/>
  <c r="F438" i="1"/>
  <c r="F437" i="1"/>
  <c r="F436" i="1"/>
  <c r="F435" i="1"/>
  <c r="F434" i="1"/>
  <c r="E428" i="1"/>
  <c r="E430" i="1" s="1"/>
  <c r="D428" i="1"/>
  <c r="D430" i="1" s="1"/>
  <c r="F427" i="1"/>
  <c r="F426" i="1"/>
  <c r="F425" i="1"/>
  <c r="F424" i="1"/>
  <c r="F423" i="1"/>
  <c r="F422" i="1"/>
  <c r="F421" i="1"/>
  <c r="F420" i="1"/>
  <c r="F419" i="1"/>
  <c r="F418" i="1"/>
  <c r="F417" i="1"/>
  <c r="F416" i="1"/>
  <c r="F415" i="1"/>
  <c r="F414" i="1"/>
  <c r="E408" i="1"/>
  <c r="E410" i="1" s="1"/>
  <c r="D408" i="1"/>
  <c r="D410" i="1" s="1"/>
  <c r="F407" i="1"/>
  <c r="F406" i="1"/>
  <c r="F405" i="1"/>
  <c r="F404" i="1"/>
  <c r="F403" i="1"/>
  <c r="E399" i="1"/>
  <c r="E397" i="1"/>
  <c r="D397" i="1"/>
  <c r="D399" i="1" s="1"/>
  <c r="F396" i="1"/>
  <c r="F395" i="1"/>
  <c r="F394" i="1"/>
  <c r="F393" i="1"/>
  <c r="F392" i="1"/>
  <c r="F391" i="1"/>
  <c r="F390" i="1"/>
  <c r="F389" i="1"/>
  <c r="F388" i="1"/>
  <c r="F387" i="1"/>
  <c r="F386" i="1"/>
  <c r="F385" i="1"/>
  <c r="F384" i="1"/>
  <c r="F383" i="1"/>
  <c r="F382" i="1"/>
  <c r="F381" i="1"/>
  <c r="F380" i="1"/>
  <c r="E367" i="1"/>
  <c r="D367" i="1"/>
  <c r="F367" i="1" s="1"/>
  <c r="F366" i="1"/>
  <c r="E364" i="1"/>
  <c r="E369" i="1" s="1"/>
  <c r="D364" i="1"/>
  <c r="D369" i="1" s="1"/>
  <c r="F369" i="1" s="1"/>
  <c r="F363" i="1"/>
  <c r="F362" i="1"/>
  <c r="F361" i="1"/>
  <c r="F360" i="1"/>
  <c r="F359" i="1"/>
  <c r="F358" i="1"/>
  <c r="F357" i="1"/>
  <c r="F356" i="1"/>
  <c r="F355" i="1"/>
  <c r="F354" i="1"/>
  <c r="F353" i="1"/>
  <c r="F352" i="1"/>
  <c r="D348" i="1"/>
  <c r="F348" i="1" s="1"/>
  <c r="F346" i="1"/>
  <c r="E346" i="1"/>
  <c r="E348" i="1" s="1"/>
  <c r="D346" i="1"/>
  <c r="F345" i="1"/>
  <c r="F344" i="1"/>
  <c r="F343" i="1"/>
  <c r="F342" i="1"/>
  <c r="F341" i="1"/>
  <c r="F340" i="1"/>
  <c r="F339" i="1"/>
  <c r="F338" i="1"/>
  <c r="F337" i="1"/>
  <c r="F336" i="1"/>
  <c r="D332" i="1"/>
  <c r="F330" i="1"/>
  <c r="E330" i="1"/>
  <c r="E332" i="1" s="1"/>
  <c r="E371" i="1" s="1"/>
  <c r="E373" i="1" s="1"/>
  <c r="D330" i="1"/>
  <c r="F329" i="1"/>
  <c r="F328" i="1"/>
  <c r="F327" i="1"/>
  <c r="F326" i="1"/>
  <c r="F325" i="1"/>
  <c r="F324" i="1"/>
  <c r="F323" i="1"/>
  <c r="F322" i="1"/>
  <c r="F321" i="1"/>
  <c r="F320" i="1"/>
  <c r="F319" i="1"/>
  <c r="F318" i="1"/>
  <c r="F317" i="1"/>
  <c r="F316" i="1"/>
  <c r="F315" i="1"/>
  <c r="F302" i="1"/>
  <c r="E302" i="1"/>
  <c r="E304" i="1" s="1"/>
  <c r="D302" i="1"/>
  <c r="D304" i="1" s="1"/>
  <c r="F304" i="1" s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E281" i="1"/>
  <c r="D281" i="1"/>
  <c r="F281" i="1" s="1"/>
  <c r="F280" i="1"/>
  <c r="F279" i="1"/>
  <c r="E277" i="1"/>
  <c r="E283" i="1" s="1"/>
  <c r="D277" i="1"/>
  <c r="D283" i="1" s="1"/>
  <c r="F283" i="1" s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47" i="1"/>
  <c r="E247" i="1"/>
  <c r="D247" i="1"/>
  <c r="F246" i="1"/>
  <c r="F245" i="1"/>
  <c r="F244" i="1"/>
  <c r="E242" i="1"/>
  <c r="E249" i="1" s="1"/>
  <c r="D242" i="1"/>
  <c r="F242" i="1" s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E212" i="1"/>
  <c r="E306" i="1" s="1"/>
  <c r="E308" i="1" s="1"/>
  <c r="E210" i="1"/>
  <c r="D210" i="1"/>
  <c r="F210" i="1" s="1"/>
  <c r="F209" i="1"/>
  <c r="F208" i="1"/>
  <c r="F207" i="1"/>
  <c r="F205" i="1"/>
  <c r="E205" i="1"/>
  <c r="D205" i="1"/>
  <c r="D212" i="1" s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D173" i="1"/>
  <c r="E171" i="1"/>
  <c r="E173" i="1" s="1"/>
  <c r="D171" i="1"/>
  <c r="F171" i="1" s="1"/>
  <c r="F170" i="1"/>
  <c r="F169" i="1"/>
  <c r="D165" i="1"/>
  <c r="E163" i="1"/>
  <c r="D163" i="1"/>
  <c r="F163" i="1" s="1"/>
  <c r="F162" i="1"/>
  <c r="E160" i="1"/>
  <c r="E165" i="1" s="1"/>
  <c r="D160" i="1"/>
  <c r="F160" i="1" s="1"/>
  <c r="F159" i="1"/>
  <c r="F158" i="1"/>
  <c r="D154" i="1"/>
  <c r="D175" i="1" s="1"/>
  <c r="E152" i="1"/>
  <c r="E154" i="1" s="1"/>
  <c r="E175" i="1" s="1"/>
  <c r="D152" i="1"/>
  <c r="F152" i="1" s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E129" i="1"/>
  <c r="E131" i="1" s="1"/>
  <c r="E127" i="1"/>
  <c r="D127" i="1"/>
  <c r="F127" i="1" s="1"/>
  <c r="F126" i="1"/>
  <c r="F125" i="1"/>
  <c r="F124" i="1"/>
  <c r="F123" i="1"/>
  <c r="F122" i="1"/>
  <c r="E120" i="1"/>
  <c r="D120" i="1"/>
  <c r="D129" i="1" s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93" i="1"/>
  <c r="E93" i="1"/>
  <c r="D93" i="1"/>
  <c r="F92" i="1"/>
  <c r="F90" i="1"/>
  <c r="E90" i="1"/>
  <c r="E95" i="1" s="1"/>
  <c r="D90" i="1"/>
  <c r="D95" i="1" s="1"/>
  <c r="F95" i="1" s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E67" i="1"/>
  <c r="D67" i="1"/>
  <c r="F67" i="1" s="1"/>
  <c r="F66" i="1"/>
  <c r="F65" i="1"/>
  <c r="F64" i="1"/>
  <c r="F63" i="1"/>
  <c r="F62" i="1"/>
  <c r="F61" i="1"/>
  <c r="F60" i="1"/>
  <c r="F59" i="1"/>
  <c r="E57" i="1"/>
  <c r="D57" i="1"/>
  <c r="F57" i="1" s="1"/>
  <c r="F56" i="1"/>
  <c r="E54" i="1"/>
  <c r="E69" i="1" s="1"/>
  <c r="D54" i="1"/>
  <c r="D69" i="1" s="1"/>
  <c r="F69" i="1" s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E24" i="1"/>
  <c r="E97" i="1" s="1"/>
  <c r="E99" i="1" s="1"/>
  <c r="E22" i="1"/>
  <c r="D22" i="1"/>
  <c r="D24" i="1" s="1"/>
  <c r="F21" i="1"/>
  <c r="F20" i="1"/>
  <c r="F19" i="1"/>
  <c r="F18" i="1"/>
  <c r="F17" i="1"/>
  <c r="F16" i="1"/>
  <c r="F15" i="1"/>
  <c r="F14" i="1"/>
  <c r="F13" i="1"/>
  <c r="F12" i="1"/>
  <c r="B4" i="1"/>
  <c r="F24" i="1" l="1"/>
  <c r="D97" i="1"/>
  <c r="F212" i="1"/>
  <c r="E510" i="1"/>
  <c r="E512" i="1" s="1"/>
  <c r="E774" i="1"/>
  <c r="D131" i="1"/>
  <c r="F129" i="1"/>
  <c r="F175" i="1"/>
  <c r="F165" i="1"/>
  <c r="F332" i="1"/>
  <c r="F594" i="1"/>
  <c r="D686" i="1"/>
  <c r="F664" i="1"/>
  <c r="D742" i="1"/>
  <c r="F726" i="1"/>
  <c r="D759" i="1"/>
  <c r="F759" i="1" s="1"/>
  <c r="F757" i="1"/>
  <c r="E177" i="1"/>
  <c r="F173" i="1"/>
  <c r="F399" i="1"/>
  <c r="F410" i="1"/>
  <c r="F430" i="1"/>
  <c r="F530" i="1"/>
  <c r="F684" i="1"/>
  <c r="D773" i="1"/>
  <c r="F773" i="1" s="1"/>
  <c r="F771" i="1"/>
  <c r="D486" i="1"/>
  <c r="F486" i="1" s="1"/>
  <c r="D249" i="1"/>
  <c r="F249" i="1" s="1"/>
  <c r="F364" i="1"/>
  <c r="D371" i="1"/>
  <c r="F408" i="1"/>
  <c r="F428" i="1"/>
  <c r="F498" i="1"/>
  <c r="F506" i="1"/>
  <c r="D568" i="1"/>
  <c r="F568" i="1" s="1"/>
  <c r="D641" i="1"/>
  <c r="F641" i="1" s="1"/>
  <c r="D467" i="1"/>
  <c r="F467" i="1" s="1"/>
  <c r="D552" i="1"/>
  <c r="F552" i="1" s="1"/>
  <c r="D713" i="1"/>
  <c r="F713" i="1" s="1"/>
  <c r="F22" i="1"/>
  <c r="F54" i="1"/>
  <c r="F120" i="1"/>
  <c r="F154" i="1"/>
  <c r="F277" i="1"/>
  <c r="F397" i="1"/>
  <c r="F662" i="1"/>
  <c r="F724" i="1"/>
  <c r="F755" i="1"/>
  <c r="F769" i="1"/>
  <c r="D651" i="1" l="1"/>
  <c r="F651" i="1" s="1"/>
  <c r="F742" i="1"/>
  <c r="D761" i="1"/>
  <c r="F761" i="1" s="1"/>
  <c r="D177" i="1"/>
  <c r="F177" i="1" s="1"/>
  <c r="F131" i="1"/>
  <c r="D306" i="1"/>
  <c r="F371" i="1"/>
  <c r="D373" i="1"/>
  <c r="F373" i="1" s="1"/>
  <c r="D99" i="1"/>
  <c r="F97" i="1"/>
  <c r="D596" i="1"/>
  <c r="D510" i="1"/>
  <c r="D715" i="1"/>
  <c r="F715" i="1" s="1"/>
  <c r="F686" i="1"/>
  <c r="F99" i="1" l="1"/>
  <c r="D653" i="1"/>
  <c r="F653" i="1" s="1"/>
  <c r="F596" i="1"/>
  <c r="F510" i="1"/>
  <c r="D512" i="1"/>
  <c r="F512" i="1" s="1"/>
  <c r="D308" i="1"/>
  <c r="F308" i="1" s="1"/>
  <c r="F306" i="1"/>
  <c r="D774" i="1" l="1"/>
  <c r="F774" i="1" s="1"/>
</calcChain>
</file>

<file path=xl/sharedStrings.xml><?xml version="1.0" encoding="utf-8"?>
<sst xmlns="http://schemas.openxmlformats.org/spreadsheetml/2006/main" count="1110" uniqueCount="238">
  <si>
    <r>
      <t xml:space="preserve"> Разход - Годишен отчет                                           </t>
    </r>
    <r>
      <rPr>
        <b/>
        <i/>
        <sz val="12"/>
        <color indexed="8"/>
        <rFont val="Times New Roman"/>
        <family val="1"/>
        <charset val="204"/>
      </rPr>
      <t>Приложение № 2</t>
    </r>
  </si>
  <si>
    <t>Николаево</t>
  </si>
  <si>
    <t>Община:</t>
  </si>
  <si>
    <t>7406</t>
  </si>
  <si>
    <t>Година:</t>
  </si>
  <si>
    <t>Име на параграф</t>
  </si>
  <si>
    <t>Код на параграф</t>
  </si>
  <si>
    <t>Уточнен годишен план</t>
  </si>
  <si>
    <t>Тримесечен отчет</t>
  </si>
  <si>
    <t>% отношение</t>
  </si>
  <si>
    <t>I. Функция Общи държавни служби</t>
  </si>
  <si>
    <t>Група А) Изпълнителни и законодателни органи</t>
  </si>
  <si>
    <t>117 Държавни и общински служби и дейности по изборите</t>
  </si>
  <si>
    <t>Разходи</t>
  </si>
  <si>
    <t>Заплати и възнаграждения за персонала, нает по трудови и служебни правоотношения</t>
  </si>
  <si>
    <t>0100</t>
  </si>
  <si>
    <t>заплати и възнаграждения на персонала нает по трудови правоотношения</t>
  </si>
  <si>
    <t>0101</t>
  </si>
  <si>
    <t>Задължителни осигурителни вноски от работодатели</t>
  </si>
  <si>
    <t>0500</t>
  </si>
  <si>
    <t>осигурителни вноски от работодатели за Държавното обществено осигуряване (ДОО)</t>
  </si>
  <si>
    <t>0551</t>
  </si>
  <si>
    <t>здравноосигурителни вноски от работодатели</t>
  </si>
  <si>
    <t>0560</t>
  </si>
  <si>
    <t>вноски за допълнително задължително осигуряване от работодатели</t>
  </si>
  <si>
    <t>0580</t>
  </si>
  <si>
    <t>Издръжка</t>
  </si>
  <si>
    <t>1000</t>
  </si>
  <si>
    <t>материали</t>
  </si>
  <si>
    <t>1015</t>
  </si>
  <si>
    <t>вода, горива и енергия</t>
  </si>
  <si>
    <t>1016</t>
  </si>
  <si>
    <t>други разходи, некласифицирани в другите параграфи и подпараграфи</t>
  </si>
  <si>
    <t>1098</t>
  </si>
  <si>
    <t>Всичко - Разходи:</t>
  </si>
  <si>
    <t>Всичко - 117 Държавни и общински служби и дейности по изборите:</t>
  </si>
  <si>
    <t>122 Общинска администрация</t>
  </si>
  <si>
    <t>заплати и възнаграждения на персонала нает по служебни правоотношения</t>
  </si>
  <si>
    <t>0102</t>
  </si>
  <si>
    <t>Други възнаграждения и плащания за персонала</t>
  </si>
  <si>
    <t>0200</t>
  </si>
  <si>
    <t>за персонала по извънтрудови правоотношения</t>
  </si>
  <si>
    <t>0202</t>
  </si>
  <si>
    <t>изплатени суми от СБКО, за облекло и други на персонала, с характер на възнаграждение</t>
  </si>
  <si>
    <t>0205</t>
  </si>
  <si>
    <t>храна</t>
  </si>
  <si>
    <t>1011</t>
  </si>
  <si>
    <t>медикаменти</t>
  </si>
  <si>
    <t>1012</t>
  </si>
  <si>
    <t>разходи за външни услуги</t>
  </si>
  <si>
    <t>1020</t>
  </si>
  <si>
    <t>командировки в страната</t>
  </si>
  <si>
    <t>1051</t>
  </si>
  <si>
    <t>разходи за застраховки</t>
  </si>
  <si>
    <t>1062</t>
  </si>
  <si>
    <t>други финансови услуги</t>
  </si>
  <si>
    <t>1069</t>
  </si>
  <si>
    <t>разходи за договорни санкции и неустойки, съдебни обезщетения и разноски</t>
  </si>
  <si>
    <t>1092</t>
  </si>
  <si>
    <t>Платени данъци, такси и административни санкции</t>
  </si>
  <si>
    <t>1900</t>
  </si>
  <si>
    <t>платени държавни данъци, такси, наказателни лихви и административни санкции</t>
  </si>
  <si>
    <t>1901</t>
  </si>
  <si>
    <t>платени общински данъци, такси, наказателни лихви и административни санкции</t>
  </si>
  <si>
    <t>1981</t>
  </si>
  <si>
    <t>Текущи трансфери, обезщетения и помощи за домакинствата</t>
  </si>
  <si>
    <t>4200</t>
  </si>
  <si>
    <t>обезщетения и помощи по решение на общинския съвет</t>
  </si>
  <si>
    <t>4214</t>
  </si>
  <si>
    <t>Субсидии</t>
  </si>
  <si>
    <t>Разходи за членски внос и участие в нетърговски организации и дейности</t>
  </si>
  <si>
    <t>4600</t>
  </si>
  <si>
    <t>Всичко - Субсидии:</t>
  </si>
  <si>
    <t>Капиталови разходи</t>
  </si>
  <si>
    <t>Основен ремонт на дълготрайни материални активи</t>
  </si>
  <si>
    <t>5100</t>
  </si>
  <si>
    <t>Придобиване на дълготрайни материални активи</t>
  </si>
  <si>
    <t>5200</t>
  </si>
  <si>
    <t>придобиване на компютри и хардуер</t>
  </si>
  <si>
    <t>5201</t>
  </si>
  <si>
    <t>придобиване на сгради</t>
  </si>
  <si>
    <t>5202</t>
  </si>
  <si>
    <t>придобиване на друго оборудване, машини и съоръжения</t>
  </si>
  <si>
    <t>5203</t>
  </si>
  <si>
    <t>изграждане на инфраструктурни обекти</t>
  </si>
  <si>
    <t>5206</t>
  </si>
  <si>
    <t>Придобиване на нематериални дълготрайни активи</t>
  </si>
  <si>
    <t>5300</t>
  </si>
  <si>
    <t>придобиване на програмни продукти и лицензи за програмни продукти</t>
  </si>
  <si>
    <t>5301</t>
  </si>
  <si>
    <t>Всичко - Капиталови разходи:</t>
  </si>
  <si>
    <t>Всичко - 122 Общинска администрация:</t>
  </si>
  <si>
    <t xml:space="preserve">123 Общински съвети </t>
  </si>
  <si>
    <t xml:space="preserve">за нещатен персонал нает по трудови правоотношения </t>
  </si>
  <si>
    <t>0201</t>
  </si>
  <si>
    <t>Всичко - 123 Общински съвети :</t>
  </si>
  <si>
    <t>Всичко - Група А) Изпълнителни и законодателни органи:</t>
  </si>
  <si>
    <t>Всичко - I. Функция Общи държавни служби:</t>
  </si>
  <si>
    <t>II. Функция Отбрана и сигурност</t>
  </si>
  <si>
    <t>Група Б) Полиция, вътрешен ред и сигурност</t>
  </si>
  <si>
    <t>239 Други дейности по вътрешната сигурност</t>
  </si>
  <si>
    <t>придобиване на транспортни средства</t>
  </si>
  <si>
    <t>5204</t>
  </si>
  <si>
    <t>Всичко - 239 Други дейности по вътрешната сигурност:</t>
  </si>
  <si>
    <t>Всичко - Група Б) Полиция, вътрешен ред и сигурност:</t>
  </si>
  <si>
    <t>Група Д) Защита на населението, управление и дейности при стихийни бедствия и аварии</t>
  </si>
  <si>
    <t>282 Отбранително-мобилизационна подготовка, поддържане на запаси и мощности</t>
  </si>
  <si>
    <t>Всичко - 282 Отбранително-мобилизационна подготовка, поддържане на запаси и мощности:</t>
  </si>
  <si>
    <t>283 Превантивна дейност за намаляване на вредните последствия от бедствия и аварии</t>
  </si>
  <si>
    <t>Всичко - 283 Превантивна дейност за намаляване на вредните последствия от бедствия и аварии:</t>
  </si>
  <si>
    <t>285 Доброволни формирования за защита при бедствия</t>
  </si>
  <si>
    <t>Всичко - 285 Доброволни формирования за защита при бедствия:</t>
  </si>
  <si>
    <t>Всичко - Група Д) Защита на населението, управление и дейности при стихийни бедствия и аварии:</t>
  </si>
  <si>
    <t>Всичко - II. Функция Отбрана и сигурност:</t>
  </si>
  <si>
    <t>III. Функция Образование</t>
  </si>
  <si>
    <t/>
  </si>
  <si>
    <t>311 Детски градини</t>
  </si>
  <si>
    <t>обезщетения за персонала, с характер на възнаграждение</t>
  </si>
  <si>
    <t>0208</t>
  </si>
  <si>
    <t>други плащания и възнаграждения</t>
  </si>
  <si>
    <t>0209</t>
  </si>
  <si>
    <t>осигурителни вноски от работодатели за Учителския пенсионен фонд (УчПФ)</t>
  </si>
  <si>
    <t>0552</t>
  </si>
  <si>
    <t>постелен инвентар и облекло</t>
  </si>
  <si>
    <t>1013</t>
  </si>
  <si>
    <t>Всичко - 311 Детски градини:</t>
  </si>
  <si>
    <t>322 Неспециализирани училища, без професионални гимназии</t>
  </si>
  <si>
    <t>учебни и научно-изследователски разходи и книги за библиотеките</t>
  </si>
  <si>
    <t>1014</t>
  </si>
  <si>
    <t>текущ ремонт</t>
  </si>
  <si>
    <t>1030</t>
  </si>
  <si>
    <t>Всичко - 322 Неспециализирани училища, без професионални гимназии:</t>
  </si>
  <si>
    <t>326 Професионални гимназии и паралелки за професионална подготовка</t>
  </si>
  <si>
    <t>Стипендии</t>
  </si>
  <si>
    <t>4000</t>
  </si>
  <si>
    <t>Всичко - 326 Професионални гимназии и паралелки за професионална подготовка:</t>
  </si>
  <si>
    <t>389 Други дейности по образованието</t>
  </si>
  <si>
    <t>Всичко - 389 Други дейности по образованието:</t>
  </si>
  <si>
    <t>Всичко - :</t>
  </si>
  <si>
    <t>Всичко - III. Функция Образование:</t>
  </si>
  <si>
    <t>IV. Функция Здравеопазване</t>
  </si>
  <si>
    <t>431 Детски ясли, детски кухни и яслени групи в детска градина</t>
  </si>
  <si>
    <t>Всичко - 431 Детски ясли, детски кухни и яслени групи в детска градина:</t>
  </si>
  <si>
    <t>437 Здравен кабинет в детски градини и училища</t>
  </si>
  <si>
    <t>Всичко - 437 Здравен кабинет в детски градини и училища:</t>
  </si>
  <si>
    <t>469 Други дейности по здравеопазването</t>
  </si>
  <si>
    <t>Всичко - 469 Други дейности по здравеопазването:</t>
  </si>
  <si>
    <t>Всичко - IV. Функция Здравеопазване:</t>
  </si>
  <si>
    <t>V. Функция Социално осигуряване, подпомагане и грижи</t>
  </si>
  <si>
    <t>Група В) Програми, дейности и служби по социалното осигуряване, подпомагане и заетостта</t>
  </si>
  <si>
    <t>524 Домашен социален патронаж</t>
  </si>
  <si>
    <t>Всичко - 524 Домашен социален патронаж:</t>
  </si>
  <si>
    <t>525 Клубове на пенсионера, инвалида и др.</t>
  </si>
  <si>
    <t>Всичко - 525 Клубове на пенсионера, инвалида и др.:</t>
  </si>
  <si>
    <t>532 Програми за временна заетост</t>
  </si>
  <si>
    <t>Всичко - 532 Програми за временна заетост:</t>
  </si>
  <si>
    <t>533 Други програми и дейности за осигуряване на заетост</t>
  </si>
  <si>
    <t>Всичко - 533 Други програми и дейности за осигуряване на заетост:</t>
  </si>
  <si>
    <t>550 Центрове за социална рехабилитация и интеграция</t>
  </si>
  <si>
    <t>Всичко - 550 Центрове за социална рехабилитация и интеграция:</t>
  </si>
  <si>
    <t>561 Асистентска подкрепа</t>
  </si>
  <si>
    <t>Всичко - 561 Асистентска подкрепа:</t>
  </si>
  <si>
    <t>562 Асистенти за лична помощ</t>
  </si>
  <si>
    <t>Всичко - 562 Асистенти за лична помощ:</t>
  </si>
  <si>
    <t>589 Други служби и дейности по социалното осигуряване, подпомагане и заетостта</t>
  </si>
  <si>
    <t>други текущи трансфери за домакинствата</t>
  </si>
  <si>
    <t>4219</t>
  </si>
  <si>
    <t>Всичко - 589 Други служби и дейности по социалното осигуряване, подпомагане и заетостта:</t>
  </si>
  <si>
    <t>Всичко - Група В) Програми, дейности и служби по социалното осигуряване, подпомагане и заетостта:</t>
  </si>
  <si>
    <t>Всичко - V. Функция Социално осигуряване, подпомагане и грижи:</t>
  </si>
  <si>
    <t>VI. Жилищно строителство, благоустройство, комунално стопанство и опазване на околната среда</t>
  </si>
  <si>
    <t>Група А) Жилищно строителство, благоустройство, комунално стопанство</t>
  </si>
  <si>
    <t>603 Водоснабдяване и канализация</t>
  </si>
  <si>
    <t>Всичко - 603 Водоснабдяване и канализация:</t>
  </si>
  <si>
    <t>604 Осветление на улици и площади</t>
  </si>
  <si>
    <t>Всичко - 604 Осветление на улици и площади:</t>
  </si>
  <si>
    <t>606 Изграждане, ремонт и поддържане на уличната мрежа</t>
  </si>
  <si>
    <t>Всичко - 606 Изграждане, ремонт и поддържане на уличната мрежа:</t>
  </si>
  <si>
    <t>619 Други дейности по жилищното строителство, благоустройството и регионалното развитие</t>
  </si>
  <si>
    <t>Придобиване на земя</t>
  </si>
  <si>
    <t>5400</t>
  </si>
  <si>
    <t>Всичко - 619 Други дейности по жилищното строителство, благоустройството и регионалното развитие:</t>
  </si>
  <si>
    <t>Всичко - Група А) Жилищно строителство, благоустройство, комунално стопанство:</t>
  </si>
  <si>
    <t>Група Б) Опазване на околната среда</t>
  </si>
  <si>
    <t>622 Озеленяване</t>
  </si>
  <si>
    <t>Всичко - 622 Озеленяване:</t>
  </si>
  <si>
    <t>623 Чистота</t>
  </si>
  <si>
    <t>придобиване на стопански инвентар</t>
  </si>
  <si>
    <t>5205</t>
  </si>
  <si>
    <t>придобиване на други ДМА</t>
  </si>
  <si>
    <t>5219</t>
  </si>
  <si>
    <t>Всичко - 623 Чистота:</t>
  </si>
  <si>
    <t>629 Други дейности по опазване на околната среда</t>
  </si>
  <si>
    <t>Всичко - 629 Други дейности по опазване на околната среда:</t>
  </si>
  <si>
    <t>Всичко - Група Б) Опазване на околната среда:</t>
  </si>
  <si>
    <t>Всичко - VI. Жилищно строителство, благоустройство, комунално стопанство и опазване на околната среда:</t>
  </si>
  <si>
    <t>VII. Функция Култура, спорт, почивни дейности и религиозно дело</t>
  </si>
  <si>
    <t>Група Б) Физическа култура и спорт</t>
  </si>
  <si>
    <t>713 Спорт за всички</t>
  </si>
  <si>
    <t>Всичко - 713 Спорт за всички:</t>
  </si>
  <si>
    <t>714 Спортни бази за спорт за всички</t>
  </si>
  <si>
    <t>Всичко - 714 Спортни бази за спорт за всички:</t>
  </si>
  <si>
    <t>Всичко - Група Б) Физическа култура и спорт:</t>
  </si>
  <si>
    <t>Група В) Култура</t>
  </si>
  <si>
    <t>738 Читалища</t>
  </si>
  <si>
    <t>Субсидии и други текущи трансфери за юридически лица с нестопанска цел</t>
  </si>
  <si>
    <t>4500</t>
  </si>
  <si>
    <t>Всичко - 738 Читалища:</t>
  </si>
  <si>
    <t>745 Обредни домове и зали</t>
  </si>
  <si>
    <t>Всичко - 745 Обредни домове и зали:</t>
  </si>
  <si>
    <t>Всичко - Група В) Култура:</t>
  </si>
  <si>
    <t>Всичко - VII. Функция Култура, спорт, почивни дейности и религиозно дело:</t>
  </si>
  <si>
    <t>VIII. Функция Икономически дейности и услуги</t>
  </si>
  <si>
    <t>Група В) Транспорт и съобщения</t>
  </si>
  <si>
    <t>832 Служби и дейности по поддържане, ремонт и изграждане на пътищата</t>
  </si>
  <si>
    <t>Всичко - 832 Служби и дейности по поддържане, ремонт и изграждане на пътищата:</t>
  </si>
  <si>
    <t>849 Други дейности по транспорта,пътищата,пощите и далекосъобщенията</t>
  </si>
  <si>
    <t>Всичко - 849 Други дейности по транспорта,пътищата,пощите и далекосъобщенията:</t>
  </si>
  <si>
    <t>Всичко - Група В) Транспорт и съобщения:</t>
  </si>
  <si>
    <t>Група Е) Други дейности по икономиката</t>
  </si>
  <si>
    <t>898 Други дейности по икономиката</t>
  </si>
  <si>
    <t>Всичко - 898 Други дейности по икономиката:</t>
  </si>
  <si>
    <t>Всичко - Група Е) Други дейности по икономиката:</t>
  </si>
  <si>
    <t>Всичко - VIII. Функция Икономически дейности и услуги:</t>
  </si>
  <si>
    <t>IX. Функция Разходи некласифицирани в другите функции</t>
  </si>
  <si>
    <t xml:space="preserve">998 Резерв </t>
  </si>
  <si>
    <t>Резерв</t>
  </si>
  <si>
    <t>Резерв за непредвидени и неотложни разходи</t>
  </si>
  <si>
    <t>0098</t>
  </si>
  <si>
    <t>Всичко - Резерв:</t>
  </si>
  <si>
    <t>Всичко - 998 Резерв :</t>
  </si>
  <si>
    <t>Всичко - IX. Функция Разходи некласифицирани в другите функции:</t>
  </si>
  <si>
    <t>Всичко:</t>
  </si>
  <si>
    <t xml:space="preserve">Изготвил: </t>
  </si>
  <si>
    <t>инж. Константин Костов</t>
  </si>
  <si>
    <t>Ирена Петкова</t>
  </si>
  <si>
    <t>Кмет на община Николаево</t>
  </si>
  <si>
    <t>Гл. експерт "Бюджет и ЧР"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</si>
</sst>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0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Fill="1" applyAlignment="1" applyProtection="1">
      <alignment horizontal="center" vertical="center"/>
      <protection locked="0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/>
    <xf numFmtId="0" fontId="1" fillId="0" borderId="0" xfId="0" applyFont="1" applyFill="1"/>
    <xf numFmtId="0" fontId="5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 indent="5"/>
    </xf>
    <xf numFmtId="0" fontId="5" fillId="0" borderId="0" xfId="0" applyFont="1" applyFill="1" applyBorder="1" applyAlignment="1">
      <alignment horizontal="left" vertical="center" indent="4"/>
    </xf>
    <xf numFmtId="0" fontId="1" fillId="0" borderId="0" xfId="0" applyFont="1" applyFill="1" applyBorder="1" applyAlignment="1">
      <alignment horizontal="left" vertical="center" indent="9"/>
    </xf>
    <xf numFmtId="0" fontId="1" fillId="0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right" vertical="center"/>
    </xf>
    <xf numFmtId="164" fontId="1" fillId="0" borderId="0" xfId="0" applyNumberFormat="1" applyFont="1" applyFill="1" applyBorder="1" applyAlignment="1">
      <alignment horizontal="right" vertical="center"/>
    </xf>
    <xf numFmtId="0" fontId="7" fillId="0" borderId="0" xfId="0" applyFont="1" applyBorder="1"/>
    <xf numFmtId="0" fontId="8" fillId="0" borderId="0" xfId="0" applyFont="1" applyBorder="1"/>
    <xf numFmtId="0" fontId="9" fillId="0" borderId="0" xfId="0" applyFont="1" applyBorder="1"/>
    <xf numFmtId="0" fontId="10" fillId="0" borderId="0" xfId="0" applyFont="1" applyBorder="1"/>
    <xf numFmtId="0" fontId="5" fillId="0" borderId="0" xfId="0" applyFont="1" applyFill="1" applyBorder="1" applyAlignment="1">
      <alignment horizontal="left" vertical="center" indent="4"/>
    </xf>
    <xf numFmtId="0" fontId="5" fillId="0" borderId="0" xfId="0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 indent="1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  <protection locked="0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H780"/>
  <sheetViews>
    <sheetView tabSelected="1" topLeftCell="A757" workbookViewId="0">
      <selection activeCell="A7" sqref="A7:XFD7"/>
    </sheetView>
  </sheetViews>
  <sheetFormatPr defaultRowHeight="15.75" x14ac:dyDescent="0.25"/>
  <cols>
    <col min="1" max="1" width="0.28515625" style="2" customWidth="1"/>
    <col min="2" max="2" width="70.5703125" style="2" customWidth="1"/>
    <col min="3" max="3" width="9.7109375" style="2" customWidth="1"/>
    <col min="4" max="4" width="13.85546875" style="2" customWidth="1"/>
    <col min="5" max="5" width="15.5703125" style="2" customWidth="1"/>
    <col min="6" max="6" width="12" style="2" customWidth="1"/>
    <col min="7" max="8" width="9.140625" style="2" hidden="1" customWidth="1"/>
    <col min="9" max="242" width="9.140625" style="2"/>
    <col min="243" max="256" width="9.140625" style="3"/>
    <col min="257" max="257" width="0.28515625" style="3" customWidth="1"/>
    <col min="258" max="258" width="70.5703125" style="3" customWidth="1"/>
    <col min="259" max="259" width="9.7109375" style="3" customWidth="1"/>
    <col min="260" max="260" width="13.85546875" style="3" customWidth="1"/>
    <col min="261" max="261" width="15.5703125" style="3" customWidth="1"/>
    <col min="262" max="262" width="12" style="3" customWidth="1"/>
    <col min="263" max="264" width="0" style="3" hidden="1" customWidth="1"/>
    <col min="265" max="512" width="9.140625" style="3"/>
    <col min="513" max="513" width="0.28515625" style="3" customWidth="1"/>
    <col min="514" max="514" width="70.5703125" style="3" customWidth="1"/>
    <col min="515" max="515" width="9.7109375" style="3" customWidth="1"/>
    <col min="516" max="516" width="13.85546875" style="3" customWidth="1"/>
    <col min="517" max="517" width="15.5703125" style="3" customWidth="1"/>
    <col min="518" max="518" width="12" style="3" customWidth="1"/>
    <col min="519" max="520" width="0" style="3" hidden="1" customWidth="1"/>
    <col min="521" max="768" width="9.140625" style="3"/>
    <col min="769" max="769" width="0.28515625" style="3" customWidth="1"/>
    <col min="770" max="770" width="70.5703125" style="3" customWidth="1"/>
    <col min="771" max="771" width="9.7109375" style="3" customWidth="1"/>
    <col min="772" max="772" width="13.85546875" style="3" customWidth="1"/>
    <col min="773" max="773" width="15.5703125" style="3" customWidth="1"/>
    <col min="774" max="774" width="12" style="3" customWidth="1"/>
    <col min="775" max="776" width="0" style="3" hidden="1" customWidth="1"/>
    <col min="777" max="1024" width="9.140625" style="3"/>
    <col min="1025" max="1025" width="0.28515625" style="3" customWidth="1"/>
    <col min="1026" max="1026" width="70.5703125" style="3" customWidth="1"/>
    <col min="1027" max="1027" width="9.7109375" style="3" customWidth="1"/>
    <col min="1028" max="1028" width="13.85546875" style="3" customWidth="1"/>
    <col min="1029" max="1029" width="15.5703125" style="3" customWidth="1"/>
    <col min="1030" max="1030" width="12" style="3" customWidth="1"/>
    <col min="1031" max="1032" width="0" style="3" hidden="1" customWidth="1"/>
    <col min="1033" max="1280" width="9.140625" style="3"/>
    <col min="1281" max="1281" width="0.28515625" style="3" customWidth="1"/>
    <col min="1282" max="1282" width="70.5703125" style="3" customWidth="1"/>
    <col min="1283" max="1283" width="9.7109375" style="3" customWidth="1"/>
    <col min="1284" max="1284" width="13.85546875" style="3" customWidth="1"/>
    <col min="1285" max="1285" width="15.5703125" style="3" customWidth="1"/>
    <col min="1286" max="1286" width="12" style="3" customWidth="1"/>
    <col min="1287" max="1288" width="0" style="3" hidden="1" customWidth="1"/>
    <col min="1289" max="1536" width="9.140625" style="3"/>
    <col min="1537" max="1537" width="0.28515625" style="3" customWidth="1"/>
    <col min="1538" max="1538" width="70.5703125" style="3" customWidth="1"/>
    <col min="1539" max="1539" width="9.7109375" style="3" customWidth="1"/>
    <col min="1540" max="1540" width="13.85546875" style="3" customWidth="1"/>
    <col min="1541" max="1541" width="15.5703125" style="3" customWidth="1"/>
    <col min="1542" max="1542" width="12" style="3" customWidth="1"/>
    <col min="1543" max="1544" width="0" style="3" hidden="1" customWidth="1"/>
    <col min="1545" max="1792" width="9.140625" style="3"/>
    <col min="1793" max="1793" width="0.28515625" style="3" customWidth="1"/>
    <col min="1794" max="1794" width="70.5703125" style="3" customWidth="1"/>
    <col min="1795" max="1795" width="9.7109375" style="3" customWidth="1"/>
    <col min="1796" max="1796" width="13.85546875" style="3" customWidth="1"/>
    <col min="1797" max="1797" width="15.5703125" style="3" customWidth="1"/>
    <col min="1798" max="1798" width="12" style="3" customWidth="1"/>
    <col min="1799" max="1800" width="0" style="3" hidden="1" customWidth="1"/>
    <col min="1801" max="2048" width="9.140625" style="3"/>
    <col min="2049" max="2049" width="0.28515625" style="3" customWidth="1"/>
    <col min="2050" max="2050" width="70.5703125" style="3" customWidth="1"/>
    <col min="2051" max="2051" width="9.7109375" style="3" customWidth="1"/>
    <col min="2052" max="2052" width="13.85546875" style="3" customWidth="1"/>
    <col min="2053" max="2053" width="15.5703125" style="3" customWidth="1"/>
    <col min="2054" max="2054" width="12" style="3" customWidth="1"/>
    <col min="2055" max="2056" width="0" style="3" hidden="1" customWidth="1"/>
    <col min="2057" max="2304" width="9.140625" style="3"/>
    <col min="2305" max="2305" width="0.28515625" style="3" customWidth="1"/>
    <col min="2306" max="2306" width="70.5703125" style="3" customWidth="1"/>
    <col min="2307" max="2307" width="9.7109375" style="3" customWidth="1"/>
    <col min="2308" max="2308" width="13.85546875" style="3" customWidth="1"/>
    <col min="2309" max="2309" width="15.5703125" style="3" customWidth="1"/>
    <col min="2310" max="2310" width="12" style="3" customWidth="1"/>
    <col min="2311" max="2312" width="0" style="3" hidden="1" customWidth="1"/>
    <col min="2313" max="2560" width="9.140625" style="3"/>
    <col min="2561" max="2561" width="0.28515625" style="3" customWidth="1"/>
    <col min="2562" max="2562" width="70.5703125" style="3" customWidth="1"/>
    <col min="2563" max="2563" width="9.7109375" style="3" customWidth="1"/>
    <col min="2564" max="2564" width="13.85546875" style="3" customWidth="1"/>
    <col min="2565" max="2565" width="15.5703125" style="3" customWidth="1"/>
    <col min="2566" max="2566" width="12" style="3" customWidth="1"/>
    <col min="2567" max="2568" width="0" style="3" hidden="1" customWidth="1"/>
    <col min="2569" max="2816" width="9.140625" style="3"/>
    <col min="2817" max="2817" width="0.28515625" style="3" customWidth="1"/>
    <col min="2818" max="2818" width="70.5703125" style="3" customWidth="1"/>
    <col min="2819" max="2819" width="9.7109375" style="3" customWidth="1"/>
    <col min="2820" max="2820" width="13.85546875" style="3" customWidth="1"/>
    <col min="2821" max="2821" width="15.5703125" style="3" customWidth="1"/>
    <col min="2822" max="2822" width="12" style="3" customWidth="1"/>
    <col min="2823" max="2824" width="0" style="3" hidden="1" customWidth="1"/>
    <col min="2825" max="3072" width="9.140625" style="3"/>
    <col min="3073" max="3073" width="0.28515625" style="3" customWidth="1"/>
    <col min="3074" max="3074" width="70.5703125" style="3" customWidth="1"/>
    <col min="3075" max="3075" width="9.7109375" style="3" customWidth="1"/>
    <col min="3076" max="3076" width="13.85546875" style="3" customWidth="1"/>
    <col min="3077" max="3077" width="15.5703125" style="3" customWidth="1"/>
    <col min="3078" max="3078" width="12" style="3" customWidth="1"/>
    <col min="3079" max="3080" width="0" style="3" hidden="1" customWidth="1"/>
    <col min="3081" max="3328" width="9.140625" style="3"/>
    <col min="3329" max="3329" width="0.28515625" style="3" customWidth="1"/>
    <col min="3330" max="3330" width="70.5703125" style="3" customWidth="1"/>
    <col min="3331" max="3331" width="9.7109375" style="3" customWidth="1"/>
    <col min="3332" max="3332" width="13.85546875" style="3" customWidth="1"/>
    <col min="3333" max="3333" width="15.5703125" style="3" customWidth="1"/>
    <col min="3334" max="3334" width="12" style="3" customWidth="1"/>
    <col min="3335" max="3336" width="0" style="3" hidden="1" customWidth="1"/>
    <col min="3337" max="3584" width="9.140625" style="3"/>
    <col min="3585" max="3585" width="0.28515625" style="3" customWidth="1"/>
    <col min="3586" max="3586" width="70.5703125" style="3" customWidth="1"/>
    <col min="3587" max="3587" width="9.7109375" style="3" customWidth="1"/>
    <col min="3588" max="3588" width="13.85546875" style="3" customWidth="1"/>
    <col min="3589" max="3589" width="15.5703125" style="3" customWidth="1"/>
    <col min="3590" max="3590" width="12" style="3" customWidth="1"/>
    <col min="3591" max="3592" width="0" style="3" hidden="1" customWidth="1"/>
    <col min="3593" max="3840" width="9.140625" style="3"/>
    <col min="3841" max="3841" width="0.28515625" style="3" customWidth="1"/>
    <col min="3842" max="3842" width="70.5703125" style="3" customWidth="1"/>
    <col min="3843" max="3843" width="9.7109375" style="3" customWidth="1"/>
    <col min="3844" max="3844" width="13.85546875" style="3" customWidth="1"/>
    <col min="3845" max="3845" width="15.5703125" style="3" customWidth="1"/>
    <col min="3846" max="3846" width="12" style="3" customWidth="1"/>
    <col min="3847" max="3848" width="0" style="3" hidden="1" customWidth="1"/>
    <col min="3849" max="4096" width="9.140625" style="3"/>
    <col min="4097" max="4097" width="0.28515625" style="3" customWidth="1"/>
    <col min="4098" max="4098" width="70.5703125" style="3" customWidth="1"/>
    <col min="4099" max="4099" width="9.7109375" style="3" customWidth="1"/>
    <col min="4100" max="4100" width="13.85546875" style="3" customWidth="1"/>
    <col min="4101" max="4101" width="15.5703125" style="3" customWidth="1"/>
    <col min="4102" max="4102" width="12" style="3" customWidth="1"/>
    <col min="4103" max="4104" width="0" style="3" hidden="1" customWidth="1"/>
    <col min="4105" max="4352" width="9.140625" style="3"/>
    <col min="4353" max="4353" width="0.28515625" style="3" customWidth="1"/>
    <col min="4354" max="4354" width="70.5703125" style="3" customWidth="1"/>
    <col min="4355" max="4355" width="9.7109375" style="3" customWidth="1"/>
    <col min="4356" max="4356" width="13.85546875" style="3" customWidth="1"/>
    <col min="4357" max="4357" width="15.5703125" style="3" customWidth="1"/>
    <col min="4358" max="4358" width="12" style="3" customWidth="1"/>
    <col min="4359" max="4360" width="0" style="3" hidden="1" customWidth="1"/>
    <col min="4361" max="4608" width="9.140625" style="3"/>
    <col min="4609" max="4609" width="0.28515625" style="3" customWidth="1"/>
    <col min="4610" max="4610" width="70.5703125" style="3" customWidth="1"/>
    <col min="4611" max="4611" width="9.7109375" style="3" customWidth="1"/>
    <col min="4612" max="4612" width="13.85546875" style="3" customWidth="1"/>
    <col min="4613" max="4613" width="15.5703125" style="3" customWidth="1"/>
    <col min="4614" max="4614" width="12" style="3" customWidth="1"/>
    <col min="4615" max="4616" width="0" style="3" hidden="1" customWidth="1"/>
    <col min="4617" max="4864" width="9.140625" style="3"/>
    <col min="4865" max="4865" width="0.28515625" style="3" customWidth="1"/>
    <col min="4866" max="4866" width="70.5703125" style="3" customWidth="1"/>
    <col min="4867" max="4867" width="9.7109375" style="3" customWidth="1"/>
    <col min="4868" max="4868" width="13.85546875" style="3" customWidth="1"/>
    <col min="4869" max="4869" width="15.5703125" style="3" customWidth="1"/>
    <col min="4870" max="4870" width="12" style="3" customWidth="1"/>
    <col min="4871" max="4872" width="0" style="3" hidden="1" customWidth="1"/>
    <col min="4873" max="5120" width="9.140625" style="3"/>
    <col min="5121" max="5121" width="0.28515625" style="3" customWidth="1"/>
    <col min="5122" max="5122" width="70.5703125" style="3" customWidth="1"/>
    <col min="5123" max="5123" width="9.7109375" style="3" customWidth="1"/>
    <col min="5124" max="5124" width="13.85546875" style="3" customWidth="1"/>
    <col min="5125" max="5125" width="15.5703125" style="3" customWidth="1"/>
    <col min="5126" max="5126" width="12" style="3" customWidth="1"/>
    <col min="5127" max="5128" width="0" style="3" hidden="1" customWidth="1"/>
    <col min="5129" max="5376" width="9.140625" style="3"/>
    <col min="5377" max="5377" width="0.28515625" style="3" customWidth="1"/>
    <col min="5378" max="5378" width="70.5703125" style="3" customWidth="1"/>
    <col min="5379" max="5379" width="9.7109375" style="3" customWidth="1"/>
    <col min="5380" max="5380" width="13.85546875" style="3" customWidth="1"/>
    <col min="5381" max="5381" width="15.5703125" style="3" customWidth="1"/>
    <col min="5382" max="5382" width="12" style="3" customWidth="1"/>
    <col min="5383" max="5384" width="0" style="3" hidden="1" customWidth="1"/>
    <col min="5385" max="5632" width="9.140625" style="3"/>
    <col min="5633" max="5633" width="0.28515625" style="3" customWidth="1"/>
    <col min="5634" max="5634" width="70.5703125" style="3" customWidth="1"/>
    <col min="5635" max="5635" width="9.7109375" style="3" customWidth="1"/>
    <col min="5636" max="5636" width="13.85546875" style="3" customWidth="1"/>
    <col min="5637" max="5637" width="15.5703125" style="3" customWidth="1"/>
    <col min="5638" max="5638" width="12" style="3" customWidth="1"/>
    <col min="5639" max="5640" width="0" style="3" hidden="1" customWidth="1"/>
    <col min="5641" max="5888" width="9.140625" style="3"/>
    <col min="5889" max="5889" width="0.28515625" style="3" customWidth="1"/>
    <col min="5890" max="5890" width="70.5703125" style="3" customWidth="1"/>
    <col min="5891" max="5891" width="9.7109375" style="3" customWidth="1"/>
    <col min="5892" max="5892" width="13.85546875" style="3" customWidth="1"/>
    <col min="5893" max="5893" width="15.5703125" style="3" customWidth="1"/>
    <col min="5894" max="5894" width="12" style="3" customWidth="1"/>
    <col min="5895" max="5896" width="0" style="3" hidden="1" customWidth="1"/>
    <col min="5897" max="6144" width="9.140625" style="3"/>
    <col min="6145" max="6145" width="0.28515625" style="3" customWidth="1"/>
    <col min="6146" max="6146" width="70.5703125" style="3" customWidth="1"/>
    <col min="6147" max="6147" width="9.7109375" style="3" customWidth="1"/>
    <col min="6148" max="6148" width="13.85546875" style="3" customWidth="1"/>
    <col min="6149" max="6149" width="15.5703125" style="3" customWidth="1"/>
    <col min="6150" max="6150" width="12" style="3" customWidth="1"/>
    <col min="6151" max="6152" width="0" style="3" hidden="1" customWidth="1"/>
    <col min="6153" max="6400" width="9.140625" style="3"/>
    <col min="6401" max="6401" width="0.28515625" style="3" customWidth="1"/>
    <col min="6402" max="6402" width="70.5703125" style="3" customWidth="1"/>
    <col min="6403" max="6403" width="9.7109375" style="3" customWidth="1"/>
    <col min="6404" max="6404" width="13.85546875" style="3" customWidth="1"/>
    <col min="6405" max="6405" width="15.5703125" style="3" customWidth="1"/>
    <col min="6406" max="6406" width="12" style="3" customWidth="1"/>
    <col min="6407" max="6408" width="0" style="3" hidden="1" customWidth="1"/>
    <col min="6409" max="6656" width="9.140625" style="3"/>
    <col min="6657" max="6657" width="0.28515625" style="3" customWidth="1"/>
    <col min="6658" max="6658" width="70.5703125" style="3" customWidth="1"/>
    <col min="6659" max="6659" width="9.7109375" style="3" customWidth="1"/>
    <col min="6660" max="6660" width="13.85546875" style="3" customWidth="1"/>
    <col min="6661" max="6661" width="15.5703125" style="3" customWidth="1"/>
    <col min="6662" max="6662" width="12" style="3" customWidth="1"/>
    <col min="6663" max="6664" width="0" style="3" hidden="1" customWidth="1"/>
    <col min="6665" max="6912" width="9.140625" style="3"/>
    <col min="6913" max="6913" width="0.28515625" style="3" customWidth="1"/>
    <col min="6914" max="6914" width="70.5703125" style="3" customWidth="1"/>
    <col min="6915" max="6915" width="9.7109375" style="3" customWidth="1"/>
    <col min="6916" max="6916" width="13.85546875" style="3" customWidth="1"/>
    <col min="6917" max="6917" width="15.5703125" style="3" customWidth="1"/>
    <col min="6918" max="6918" width="12" style="3" customWidth="1"/>
    <col min="6919" max="6920" width="0" style="3" hidden="1" customWidth="1"/>
    <col min="6921" max="7168" width="9.140625" style="3"/>
    <col min="7169" max="7169" width="0.28515625" style="3" customWidth="1"/>
    <col min="7170" max="7170" width="70.5703125" style="3" customWidth="1"/>
    <col min="7171" max="7171" width="9.7109375" style="3" customWidth="1"/>
    <col min="7172" max="7172" width="13.85546875" style="3" customWidth="1"/>
    <col min="7173" max="7173" width="15.5703125" style="3" customWidth="1"/>
    <col min="7174" max="7174" width="12" style="3" customWidth="1"/>
    <col min="7175" max="7176" width="0" style="3" hidden="1" customWidth="1"/>
    <col min="7177" max="7424" width="9.140625" style="3"/>
    <col min="7425" max="7425" width="0.28515625" style="3" customWidth="1"/>
    <col min="7426" max="7426" width="70.5703125" style="3" customWidth="1"/>
    <col min="7427" max="7427" width="9.7109375" style="3" customWidth="1"/>
    <col min="7428" max="7428" width="13.85546875" style="3" customWidth="1"/>
    <col min="7429" max="7429" width="15.5703125" style="3" customWidth="1"/>
    <col min="7430" max="7430" width="12" style="3" customWidth="1"/>
    <col min="7431" max="7432" width="0" style="3" hidden="1" customWidth="1"/>
    <col min="7433" max="7680" width="9.140625" style="3"/>
    <col min="7681" max="7681" width="0.28515625" style="3" customWidth="1"/>
    <col min="7682" max="7682" width="70.5703125" style="3" customWidth="1"/>
    <col min="7683" max="7683" width="9.7109375" style="3" customWidth="1"/>
    <col min="7684" max="7684" width="13.85546875" style="3" customWidth="1"/>
    <col min="7685" max="7685" width="15.5703125" style="3" customWidth="1"/>
    <col min="7686" max="7686" width="12" style="3" customWidth="1"/>
    <col min="7687" max="7688" width="0" style="3" hidden="1" customWidth="1"/>
    <col min="7689" max="7936" width="9.140625" style="3"/>
    <col min="7937" max="7937" width="0.28515625" style="3" customWidth="1"/>
    <col min="7938" max="7938" width="70.5703125" style="3" customWidth="1"/>
    <col min="7939" max="7939" width="9.7109375" style="3" customWidth="1"/>
    <col min="7940" max="7940" width="13.85546875" style="3" customWidth="1"/>
    <col min="7941" max="7941" width="15.5703125" style="3" customWidth="1"/>
    <col min="7942" max="7942" width="12" style="3" customWidth="1"/>
    <col min="7943" max="7944" width="0" style="3" hidden="1" customWidth="1"/>
    <col min="7945" max="8192" width="9.140625" style="3"/>
    <col min="8193" max="8193" width="0.28515625" style="3" customWidth="1"/>
    <col min="8194" max="8194" width="70.5703125" style="3" customWidth="1"/>
    <col min="8195" max="8195" width="9.7109375" style="3" customWidth="1"/>
    <col min="8196" max="8196" width="13.85546875" style="3" customWidth="1"/>
    <col min="8197" max="8197" width="15.5703125" style="3" customWidth="1"/>
    <col min="8198" max="8198" width="12" style="3" customWidth="1"/>
    <col min="8199" max="8200" width="0" style="3" hidden="1" customWidth="1"/>
    <col min="8201" max="8448" width="9.140625" style="3"/>
    <col min="8449" max="8449" width="0.28515625" style="3" customWidth="1"/>
    <col min="8450" max="8450" width="70.5703125" style="3" customWidth="1"/>
    <col min="8451" max="8451" width="9.7109375" style="3" customWidth="1"/>
    <col min="8452" max="8452" width="13.85546875" style="3" customWidth="1"/>
    <col min="8453" max="8453" width="15.5703125" style="3" customWidth="1"/>
    <col min="8454" max="8454" width="12" style="3" customWidth="1"/>
    <col min="8455" max="8456" width="0" style="3" hidden="1" customWidth="1"/>
    <col min="8457" max="8704" width="9.140625" style="3"/>
    <col min="8705" max="8705" width="0.28515625" style="3" customWidth="1"/>
    <col min="8706" max="8706" width="70.5703125" style="3" customWidth="1"/>
    <col min="8707" max="8707" width="9.7109375" style="3" customWidth="1"/>
    <col min="8708" max="8708" width="13.85546875" style="3" customWidth="1"/>
    <col min="8709" max="8709" width="15.5703125" style="3" customWidth="1"/>
    <col min="8710" max="8710" width="12" style="3" customWidth="1"/>
    <col min="8711" max="8712" width="0" style="3" hidden="1" customWidth="1"/>
    <col min="8713" max="8960" width="9.140625" style="3"/>
    <col min="8961" max="8961" width="0.28515625" style="3" customWidth="1"/>
    <col min="8962" max="8962" width="70.5703125" style="3" customWidth="1"/>
    <col min="8963" max="8963" width="9.7109375" style="3" customWidth="1"/>
    <col min="8964" max="8964" width="13.85546875" style="3" customWidth="1"/>
    <col min="8965" max="8965" width="15.5703125" style="3" customWidth="1"/>
    <col min="8966" max="8966" width="12" style="3" customWidth="1"/>
    <col min="8967" max="8968" width="0" style="3" hidden="1" customWidth="1"/>
    <col min="8969" max="9216" width="9.140625" style="3"/>
    <col min="9217" max="9217" width="0.28515625" style="3" customWidth="1"/>
    <col min="9218" max="9218" width="70.5703125" style="3" customWidth="1"/>
    <col min="9219" max="9219" width="9.7109375" style="3" customWidth="1"/>
    <col min="9220" max="9220" width="13.85546875" style="3" customWidth="1"/>
    <col min="9221" max="9221" width="15.5703125" style="3" customWidth="1"/>
    <col min="9222" max="9222" width="12" style="3" customWidth="1"/>
    <col min="9223" max="9224" width="0" style="3" hidden="1" customWidth="1"/>
    <col min="9225" max="9472" width="9.140625" style="3"/>
    <col min="9473" max="9473" width="0.28515625" style="3" customWidth="1"/>
    <col min="9474" max="9474" width="70.5703125" style="3" customWidth="1"/>
    <col min="9475" max="9475" width="9.7109375" style="3" customWidth="1"/>
    <col min="9476" max="9476" width="13.85546875" style="3" customWidth="1"/>
    <col min="9477" max="9477" width="15.5703125" style="3" customWidth="1"/>
    <col min="9478" max="9478" width="12" style="3" customWidth="1"/>
    <col min="9479" max="9480" width="0" style="3" hidden="1" customWidth="1"/>
    <col min="9481" max="9728" width="9.140625" style="3"/>
    <col min="9729" max="9729" width="0.28515625" style="3" customWidth="1"/>
    <col min="9730" max="9730" width="70.5703125" style="3" customWidth="1"/>
    <col min="9731" max="9731" width="9.7109375" style="3" customWidth="1"/>
    <col min="9732" max="9732" width="13.85546875" style="3" customWidth="1"/>
    <col min="9733" max="9733" width="15.5703125" style="3" customWidth="1"/>
    <col min="9734" max="9734" width="12" style="3" customWidth="1"/>
    <col min="9735" max="9736" width="0" style="3" hidden="1" customWidth="1"/>
    <col min="9737" max="9984" width="9.140625" style="3"/>
    <col min="9985" max="9985" width="0.28515625" style="3" customWidth="1"/>
    <col min="9986" max="9986" width="70.5703125" style="3" customWidth="1"/>
    <col min="9987" max="9987" width="9.7109375" style="3" customWidth="1"/>
    <col min="9988" max="9988" width="13.85546875" style="3" customWidth="1"/>
    <col min="9989" max="9989" width="15.5703125" style="3" customWidth="1"/>
    <col min="9990" max="9990" width="12" style="3" customWidth="1"/>
    <col min="9991" max="9992" width="0" style="3" hidden="1" customWidth="1"/>
    <col min="9993" max="10240" width="9.140625" style="3"/>
    <col min="10241" max="10241" width="0.28515625" style="3" customWidth="1"/>
    <col min="10242" max="10242" width="70.5703125" style="3" customWidth="1"/>
    <col min="10243" max="10243" width="9.7109375" style="3" customWidth="1"/>
    <col min="10244" max="10244" width="13.85546875" style="3" customWidth="1"/>
    <col min="10245" max="10245" width="15.5703125" style="3" customWidth="1"/>
    <col min="10246" max="10246" width="12" style="3" customWidth="1"/>
    <col min="10247" max="10248" width="0" style="3" hidden="1" customWidth="1"/>
    <col min="10249" max="10496" width="9.140625" style="3"/>
    <col min="10497" max="10497" width="0.28515625" style="3" customWidth="1"/>
    <col min="10498" max="10498" width="70.5703125" style="3" customWidth="1"/>
    <col min="10499" max="10499" width="9.7109375" style="3" customWidth="1"/>
    <col min="10500" max="10500" width="13.85546875" style="3" customWidth="1"/>
    <col min="10501" max="10501" width="15.5703125" style="3" customWidth="1"/>
    <col min="10502" max="10502" width="12" style="3" customWidth="1"/>
    <col min="10503" max="10504" width="0" style="3" hidden="1" customWidth="1"/>
    <col min="10505" max="10752" width="9.140625" style="3"/>
    <col min="10753" max="10753" width="0.28515625" style="3" customWidth="1"/>
    <col min="10754" max="10754" width="70.5703125" style="3" customWidth="1"/>
    <col min="10755" max="10755" width="9.7109375" style="3" customWidth="1"/>
    <col min="10756" max="10756" width="13.85546875" style="3" customWidth="1"/>
    <col min="10757" max="10757" width="15.5703125" style="3" customWidth="1"/>
    <col min="10758" max="10758" width="12" style="3" customWidth="1"/>
    <col min="10759" max="10760" width="0" style="3" hidden="1" customWidth="1"/>
    <col min="10761" max="11008" width="9.140625" style="3"/>
    <col min="11009" max="11009" width="0.28515625" style="3" customWidth="1"/>
    <col min="11010" max="11010" width="70.5703125" style="3" customWidth="1"/>
    <col min="11011" max="11011" width="9.7109375" style="3" customWidth="1"/>
    <col min="11012" max="11012" width="13.85546875" style="3" customWidth="1"/>
    <col min="11013" max="11013" width="15.5703125" style="3" customWidth="1"/>
    <col min="11014" max="11014" width="12" style="3" customWidth="1"/>
    <col min="11015" max="11016" width="0" style="3" hidden="1" customWidth="1"/>
    <col min="11017" max="11264" width="9.140625" style="3"/>
    <col min="11265" max="11265" width="0.28515625" style="3" customWidth="1"/>
    <col min="11266" max="11266" width="70.5703125" style="3" customWidth="1"/>
    <col min="11267" max="11267" width="9.7109375" style="3" customWidth="1"/>
    <col min="11268" max="11268" width="13.85546875" style="3" customWidth="1"/>
    <col min="11269" max="11269" width="15.5703125" style="3" customWidth="1"/>
    <col min="11270" max="11270" width="12" style="3" customWidth="1"/>
    <col min="11271" max="11272" width="0" style="3" hidden="1" customWidth="1"/>
    <col min="11273" max="11520" width="9.140625" style="3"/>
    <col min="11521" max="11521" width="0.28515625" style="3" customWidth="1"/>
    <col min="11522" max="11522" width="70.5703125" style="3" customWidth="1"/>
    <col min="11523" max="11523" width="9.7109375" style="3" customWidth="1"/>
    <col min="11524" max="11524" width="13.85546875" style="3" customWidth="1"/>
    <col min="11525" max="11525" width="15.5703125" style="3" customWidth="1"/>
    <col min="11526" max="11526" width="12" style="3" customWidth="1"/>
    <col min="11527" max="11528" width="0" style="3" hidden="1" customWidth="1"/>
    <col min="11529" max="11776" width="9.140625" style="3"/>
    <col min="11777" max="11777" width="0.28515625" style="3" customWidth="1"/>
    <col min="11778" max="11778" width="70.5703125" style="3" customWidth="1"/>
    <col min="11779" max="11779" width="9.7109375" style="3" customWidth="1"/>
    <col min="11780" max="11780" width="13.85546875" style="3" customWidth="1"/>
    <col min="11781" max="11781" width="15.5703125" style="3" customWidth="1"/>
    <col min="11782" max="11782" width="12" style="3" customWidth="1"/>
    <col min="11783" max="11784" width="0" style="3" hidden="1" customWidth="1"/>
    <col min="11785" max="12032" width="9.140625" style="3"/>
    <col min="12033" max="12033" width="0.28515625" style="3" customWidth="1"/>
    <col min="12034" max="12034" width="70.5703125" style="3" customWidth="1"/>
    <col min="12035" max="12035" width="9.7109375" style="3" customWidth="1"/>
    <col min="12036" max="12036" width="13.85546875" style="3" customWidth="1"/>
    <col min="12037" max="12037" width="15.5703125" style="3" customWidth="1"/>
    <col min="12038" max="12038" width="12" style="3" customWidth="1"/>
    <col min="12039" max="12040" width="0" style="3" hidden="1" customWidth="1"/>
    <col min="12041" max="12288" width="9.140625" style="3"/>
    <col min="12289" max="12289" width="0.28515625" style="3" customWidth="1"/>
    <col min="12290" max="12290" width="70.5703125" style="3" customWidth="1"/>
    <col min="12291" max="12291" width="9.7109375" style="3" customWidth="1"/>
    <col min="12292" max="12292" width="13.85546875" style="3" customWidth="1"/>
    <col min="12293" max="12293" width="15.5703125" style="3" customWidth="1"/>
    <col min="12294" max="12294" width="12" style="3" customWidth="1"/>
    <col min="12295" max="12296" width="0" style="3" hidden="1" customWidth="1"/>
    <col min="12297" max="12544" width="9.140625" style="3"/>
    <col min="12545" max="12545" width="0.28515625" style="3" customWidth="1"/>
    <col min="12546" max="12546" width="70.5703125" style="3" customWidth="1"/>
    <col min="12547" max="12547" width="9.7109375" style="3" customWidth="1"/>
    <col min="12548" max="12548" width="13.85546875" style="3" customWidth="1"/>
    <col min="12549" max="12549" width="15.5703125" style="3" customWidth="1"/>
    <col min="12550" max="12550" width="12" style="3" customWidth="1"/>
    <col min="12551" max="12552" width="0" style="3" hidden="1" customWidth="1"/>
    <col min="12553" max="12800" width="9.140625" style="3"/>
    <col min="12801" max="12801" width="0.28515625" style="3" customWidth="1"/>
    <col min="12802" max="12802" width="70.5703125" style="3" customWidth="1"/>
    <col min="12803" max="12803" width="9.7109375" style="3" customWidth="1"/>
    <col min="12804" max="12804" width="13.85546875" style="3" customWidth="1"/>
    <col min="12805" max="12805" width="15.5703125" style="3" customWidth="1"/>
    <col min="12806" max="12806" width="12" style="3" customWidth="1"/>
    <col min="12807" max="12808" width="0" style="3" hidden="1" customWidth="1"/>
    <col min="12809" max="13056" width="9.140625" style="3"/>
    <col min="13057" max="13057" width="0.28515625" style="3" customWidth="1"/>
    <col min="13058" max="13058" width="70.5703125" style="3" customWidth="1"/>
    <col min="13059" max="13059" width="9.7109375" style="3" customWidth="1"/>
    <col min="13060" max="13060" width="13.85546875" style="3" customWidth="1"/>
    <col min="13061" max="13061" width="15.5703125" style="3" customWidth="1"/>
    <col min="13062" max="13062" width="12" style="3" customWidth="1"/>
    <col min="13063" max="13064" width="0" style="3" hidden="1" customWidth="1"/>
    <col min="13065" max="13312" width="9.140625" style="3"/>
    <col min="13313" max="13313" width="0.28515625" style="3" customWidth="1"/>
    <col min="13314" max="13314" width="70.5703125" style="3" customWidth="1"/>
    <col min="13315" max="13315" width="9.7109375" style="3" customWidth="1"/>
    <col min="13316" max="13316" width="13.85546875" style="3" customWidth="1"/>
    <col min="13317" max="13317" width="15.5703125" style="3" customWidth="1"/>
    <col min="13318" max="13318" width="12" style="3" customWidth="1"/>
    <col min="13319" max="13320" width="0" style="3" hidden="1" customWidth="1"/>
    <col min="13321" max="13568" width="9.140625" style="3"/>
    <col min="13569" max="13569" width="0.28515625" style="3" customWidth="1"/>
    <col min="13570" max="13570" width="70.5703125" style="3" customWidth="1"/>
    <col min="13571" max="13571" width="9.7109375" style="3" customWidth="1"/>
    <col min="13572" max="13572" width="13.85546875" style="3" customWidth="1"/>
    <col min="13573" max="13573" width="15.5703125" style="3" customWidth="1"/>
    <col min="13574" max="13574" width="12" style="3" customWidth="1"/>
    <col min="13575" max="13576" width="0" style="3" hidden="1" customWidth="1"/>
    <col min="13577" max="13824" width="9.140625" style="3"/>
    <col min="13825" max="13825" width="0.28515625" style="3" customWidth="1"/>
    <col min="13826" max="13826" width="70.5703125" style="3" customWidth="1"/>
    <col min="13827" max="13827" width="9.7109375" style="3" customWidth="1"/>
    <col min="13828" max="13828" width="13.85546875" style="3" customWidth="1"/>
    <col min="13829" max="13829" width="15.5703125" style="3" customWidth="1"/>
    <col min="13830" max="13830" width="12" style="3" customWidth="1"/>
    <col min="13831" max="13832" width="0" style="3" hidden="1" customWidth="1"/>
    <col min="13833" max="14080" width="9.140625" style="3"/>
    <col min="14081" max="14081" width="0.28515625" style="3" customWidth="1"/>
    <col min="14082" max="14082" width="70.5703125" style="3" customWidth="1"/>
    <col min="14083" max="14083" width="9.7109375" style="3" customWidth="1"/>
    <col min="14084" max="14084" width="13.85546875" style="3" customWidth="1"/>
    <col min="14085" max="14085" width="15.5703125" style="3" customWidth="1"/>
    <col min="14086" max="14086" width="12" style="3" customWidth="1"/>
    <col min="14087" max="14088" width="0" style="3" hidden="1" customWidth="1"/>
    <col min="14089" max="14336" width="9.140625" style="3"/>
    <col min="14337" max="14337" width="0.28515625" style="3" customWidth="1"/>
    <col min="14338" max="14338" width="70.5703125" style="3" customWidth="1"/>
    <col min="14339" max="14339" width="9.7109375" style="3" customWidth="1"/>
    <col min="14340" max="14340" width="13.85546875" style="3" customWidth="1"/>
    <col min="14341" max="14341" width="15.5703125" style="3" customWidth="1"/>
    <col min="14342" max="14342" width="12" style="3" customWidth="1"/>
    <col min="14343" max="14344" width="0" style="3" hidden="1" customWidth="1"/>
    <col min="14345" max="14592" width="9.140625" style="3"/>
    <col min="14593" max="14593" width="0.28515625" style="3" customWidth="1"/>
    <col min="14594" max="14594" width="70.5703125" style="3" customWidth="1"/>
    <col min="14595" max="14595" width="9.7109375" style="3" customWidth="1"/>
    <col min="14596" max="14596" width="13.85546875" style="3" customWidth="1"/>
    <col min="14597" max="14597" width="15.5703125" style="3" customWidth="1"/>
    <col min="14598" max="14598" width="12" style="3" customWidth="1"/>
    <col min="14599" max="14600" width="0" style="3" hidden="1" customWidth="1"/>
    <col min="14601" max="14848" width="9.140625" style="3"/>
    <col min="14849" max="14849" width="0.28515625" style="3" customWidth="1"/>
    <col min="14850" max="14850" width="70.5703125" style="3" customWidth="1"/>
    <col min="14851" max="14851" width="9.7109375" style="3" customWidth="1"/>
    <col min="14852" max="14852" width="13.85546875" style="3" customWidth="1"/>
    <col min="14853" max="14853" width="15.5703125" style="3" customWidth="1"/>
    <col min="14854" max="14854" width="12" style="3" customWidth="1"/>
    <col min="14855" max="14856" width="0" style="3" hidden="1" customWidth="1"/>
    <col min="14857" max="15104" width="9.140625" style="3"/>
    <col min="15105" max="15105" width="0.28515625" style="3" customWidth="1"/>
    <col min="15106" max="15106" width="70.5703125" style="3" customWidth="1"/>
    <col min="15107" max="15107" width="9.7109375" style="3" customWidth="1"/>
    <col min="15108" max="15108" width="13.85546875" style="3" customWidth="1"/>
    <col min="15109" max="15109" width="15.5703125" style="3" customWidth="1"/>
    <col min="15110" max="15110" width="12" style="3" customWidth="1"/>
    <col min="15111" max="15112" width="0" style="3" hidden="1" customWidth="1"/>
    <col min="15113" max="15360" width="9.140625" style="3"/>
    <col min="15361" max="15361" width="0.28515625" style="3" customWidth="1"/>
    <col min="15362" max="15362" width="70.5703125" style="3" customWidth="1"/>
    <col min="15363" max="15363" width="9.7109375" style="3" customWidth="1"/>
    <col min="15364" max="15364" width="13.85546875" style="3" customWidth="1"/>
    <col min="15365" max="15365" width="15.5703125" style="3" customWidth="1"/>
    <col min="15366" max="15366" width="12" style="3" customWidth="1"/>
    <col min="15367" max="15368" width="0" style="3" hidden="1" customWidth="1"/>
    <col min="15369" max="15616" width="9.140625" style="3"/>
    <col min="15617" max="15617" width="0.28515625" style="3" customWidth="1"/>
    <col min="15618" max="15618" width="70.5703125" style="3" customWidth="1"/>
    <col min="15619" max="15619" width="9.7109375" style="3" customWidth="1"/>
    <col min="15620" max="15620" width="13.85546875" style="3" customWidth="1"/>
    <col min="15621" max="15621" width="15.5703125" style="3" customWidth="1"/>
    <col min="15622" max="15622" width="12" style="3" customWidth="1"/>
    <col min="15623" max="15624" width="0" style="3" hidden="1" customWidth="1"/>
    <col min="15625" max="15872" width="9.140625" style="3"/>
    <col min="15873" max="15873" width="0.28515625" style="3" customWidth="1"/>
    <col min="15874" max="15874" width="70.5703125" style="3" customWidth="1"/>
    <col min="15875" max="15875" width="9.7109375" style="3" customWidth="1"/>
    <col min="15876" max="15876" width="13.85546875" style="3" customWidth="1"/>
    <col min="15877" max="15877" width="15.5703125" style="3" customWidth="1"/>
    <col min="15878" max="15878" width="12" style="3" customWidth="1"/>
    <col min="15879" max="15880" width="0" style="3" hidden="1" customWidth="1"/>
    <col min="15881" max="16128" width="9.140625" style="3"/>
    <col min="16129" max="16129" width="0.28515625" style="3" customWidth="1"/>
    <col min="16130" max="16130" width="70.5703125" style="3" customWidth="1"/>
    <col min="16131" max="16131" width="9.7109375" style="3" customWidth="1"/>
    <col min="16132" max="16132" width="13.85546875" style="3" customWidth="1"/>
    <col min="16133" max="16133" width="15.5703125" style="3" customWidth="1"/>
    <col min="16134" max="16134" width="12" style="3" customWidth="1"/>
    <col min="16135" max="16136" width="0" style="3" hidden="1" customWidth="1"/>
    <col min="16137" max="16384" width="9.140625" style="3"/>
  </cols>
  <sheetData>
    <row r="1" spans="1:8" ht="3" customHeight="1" x14ac:dyDescent="0.25">
      <c r="A1" s="1"/>
    </row>
    <row r="2" spans="1:8" ht="21.75" customHeight="1" x14ac:dyDescent="0.25">
      <c r="A2" s="4"/>
      <c r="B2" s="29" t="s">
        <v>0</v>
      </c>
      <c r="C2" s="29"/>
      <c r="D2" s="29"/>
      <c r="E2" s="29"/>
      <c r="F2" s="29"/>
    </row>
    <row r="3" spans="1:8" s="6" customFormat="1" ht="18" customHeight="1" x14ac:dyDescent="0.25">
      <c r="A3" s="5">
        <v>4</v>
      </c>
      <c r="B3" s="30" t="s">
        <v>1</v>
      </c>
      <c r="C3" s="30"/>
      <c r="D3" s="30"/>
      <c r="E3" s="30"/>
      <c r="F3" s="30"/>
    </row>
    <row r="4" spans="1:8" ht="17.100000000000001" customHeight="1" x14ac:dyDescent="0.25">
      <c r="A4" s="4"/>
      <c r="B4" s="7" t="str">
        <f>IF(ISBLANK(A2),"Обща",A2)</f>
        <v>Обща</v>
      </c>
      <c r="C4" s="8" t="s">
        <v>2</v>
      </c>
      <c r="D4" s="9" t="s">
        <v>3</v>
      </c>
      <c r="E4" s="8" t="s">
        <v>4</v>
      </c>
      <c r="F4" s="8">
        <v>2024</v>
      </c>
    </row>
    <row r="5" spans="1:8" ht="17.100000000000001" customHeight="1" x14ac:dyDescent="0.25">
      <c r="A5" s="4"/>
      <c r="B5" s="10"/>
      <c r="C5" s="10"/>
      <c r="D5" s="10"/>
      <c r="E5" s="8"/>
      <c r="F5" s="10"/>
    </row>
    <row r="6" spans="1:8" ht="28.5" customHeight="1" x14ac:dyDescent="0.25">
      <c r="A6" s="4"/>
      <c r="B6" s="11" t="s">
        <v>5</v>
      </c>
      <c r="C6" s="11" t="s">
        <v>6</v>
      </c>
      <c r="D6" s="11" t="s">
        <v>7</v>
      </c>
      <c r="E6" s="11" t="s">
        <v>8</v>
      </c>
      <c r="F6" s="11" t="s">
        <v>9</v>
      </c>
    </row>
    <row r="7" spans="1:8" ht="3.75" customHeight="1" x14ac:dyDescent="0.25">
      <c r="A7" s="4"/>
      <c r="B7" s="12"/>
      <c r="C7" s="12"/>
      <c r="D7" s="12"/>
      <c r="E7" s="12"/>
      <c r="F7" s="12"/>
    </row>
    <row r="8" spans="1:8" ht="17.100000000000001" customHeight="1" x14ac:dyDescent="0.25">
      <c r="A8" s="4"/>
      <c r="B8" s="27" t="s">
        <v>10</v>
      </c>
      <c r="C8" s="27"/>
      <c r="D8" s="27"/>
      <c r="E8" s="27"/>
      <c r="F8" s="27"/>
    </row>
    <row r="9" spans="1:8" ht="17.100000000000001" customHeight="1" x14ac:dyDescent="0.25">
      <c r="A9" s="4"/>
      <c r="B9" s="28" t="s">
        <v>11</v>
      </c>
      <c r="C9" s="28"/>
      <c r="D9" s="28"/>
      <c r="E9" s="28"/>
      <c r="F9" s="28"/>
    </row>
    <row r="10" spans="1:8" ht="17.100000000000001" customHeight="1" x14ac:dyDescent="0.25">
      <c r="A10" s="4"/>
      <c r="B10" s="25" t="s">
        <v>12</v>
      </c>
      <c r="C10" s="25"/>
      <c r="D10" s="25"/>
      <c r="E10" s="25"/>
      <c r="F10" s="25"/>
    </row>
    <row r="11" spans="1:8" ht="17.100000000000001" customHeight="1" x14ac:dyDescent="0.25">
      <c r="A11" s="4"/>
      <c r="B11" s="13" t="s">
        <v>13</v>
      </c>
      <c r="C11" s="14"/>
      <c r="D11" s="14"/>
      <c r="E11" s="14"/>
      <c r="F11" s="14"/>
    </row>
    <row r="12" spans="1:8" ht="17.100000000000001" customHeight="1" x14ac:dyDescent="0.25">
      <c r="A12" s="4"/>
      <c r="B12" s="15" t="s">
        <v>14</v>
      </c>
      <c r="C12" s="16" t="s">
        <v>15</v>
      </c>
      <c r="D12" s="17">
        <v>42949</v>
      </c>
      <c r="E12" s="17">
        <v>42949</v>
      </c>
      <c r="F12" s="17">
        <f t="shared" ref="F12:F22" si="0">IF(D12=0,0,E12/D12)*100</f>
        <v>100</v>
      </c>
      <c r="G12" s="2">
        <v>42949</v>
      </c>
      <c r="H12" s="2">
        <v>42949</v>
      </c>
    </row>
    <row r="13" spans="1:8" ht="17.100000000000001" customHeight="1" x14ac:dyDescent="0.25">
      <c r="A13" s="4"/>
      <c r="B13" s="15" t="s">
        <v>16</v>
      </c>
      <c r="C13" s="16" t="s">
        <v>17</v>
      </c>
      <c r="D13" s="17">
        <v>42949</v>
      </c>
      <c r="E13" s="17">
        <v>42949</v>
      </c>
      <c r="F13" s="17">
        <f t="shared" si="0"/>
        <v>100</v>
      </c>
      <c r="G13" s="2">
        <v>0</v>
      </c>
      <c r="H13" s="2">
        <v>0</v>
      </c>
    </row>
    <row r="14" spans="1:8" ht="17.100000000000001" customHeight="1" x14ac:dyDescent="0.25">
      <c r="A14" s="4"/>
      <c r="B14" s="15" t="s">
        <v>18</v>
      </c>
      <c r="C14" s="16" t="s">
        <v>19</v>
      </c>
      <c r="D14" s="17">
        <v>13468</v>
      </c>
      <c r="E14" s="17">
        <v>13468</v>
      </c>
      <c r="F14" s="17">
        <f t="shared" si="0"/>
        <v>100</v>
      </c>
      <c r="G14" s="2">
        <v>13468</v>
      </c>
      <c r="H14" s="2">
        <v>13468</v>
      </c>
    </row>
    <row r="15" spans="1:8" ht="17.100000000000001" customHeight="1" x14ac:dyDescent="0.25">
      <c r="A15" s="4"/>
      <c r="B15" s="15" t="s">
        <v>20</v>
      </c>
      <c r="C15" s="16" t="s">
        <v>21</v>
      </c>
      <c r="D15" s="17">
        <v>8464</v>
      </c>
      <c r="E15" s="17">
        <v>8464</v>
      </c>
      <c r="F15" s="17">
        <f t="shared" si="0"/>
        <v>100</v>
      </c>
      <c r="G15" s="2">
        <v>0</v>
      </c>
      <c r="H15" s="2">
        <v>0</v>
      </c>
    </row>
    <row r="16" spans="1:8" ht="17.100000000000001" customHeight="1" x14ac:dyDescent="0.25">
      <c r="A16" s="4"/>
      <c r="B16" s="15" t="s">
        <v>22</v>
      </c>
      <c r="C16" s="16" t="s">
        <v>23</v>
      </c>
      <c r="D16" s="17">
        <v>3272</v>
      </c>
      <c r="E16" s="17">
        <v>3272</v>
      </c>
      <c r="F16" s="17">
        <f t="shared" si="0"/>
        <v>100</v>
      </c>
      <c r="G16" s="2">
        <v>0</v>
      </c>
      <c r="H16" s="2">
        <v>0</v>
      </c>
    </row>
    <row r="17" spans="1:8" ht="17.100000000000001" customHeight="1" x14ac:dyDescent="0.25">
      <c r="A17" s="4"/>
      <c r="B17" s="15" t="s">
        <v>24</v>
      </c>
      <c r="C17" s="16" t="s">
        <v>25</v>
      </c>
      <c r="D17" s="17">
        <v>1732</v>
      </c>
      <c r="E17" s="17">
        <v>1732</v>
      </c>
      <c r="F17" s="17">
        <f t="shared" si="0"/>
        <v>100</v>
      </c>
      <c r="G17" s="2">
        <v>0</v>
      </c>
      <c r="H17" s="2">
        <v>0</v>
      </c>
    </row>
    <row r="18" spans="1:8" ht="17.100000000000001" customHeight="1" x14ac:dyDescent="0.25">
      <c r="A18" s="4"/>
      <c r="B18" s="15" t="s">
        <v>26</v>
      </c>
      <c r="C18" s="16" t="s">
        <v>27</v>
      </c>
      <c r="D18" s="17">
        <v>9877</v>
      </c>
      <c r="E18" s="17">
        <v>8218</v>
      </c>
      <c r="F18" s="17">
        <f t="shared" si="0"/>
        <v>83.203401842664775</v>
      </c>
      <c r="G18" s="2">
        <v>9877</v>
      </c>
      <c r="H18" s="2">
        <v>8218</v>
      </c>
    </row>
    <row r="19" spans="1:8" ht="17.100000000000001" customHeight="1" x14ac:dyDescent="0.25">
      <c r="A19" s="4"/>
      <c r="B19" s="15" t="s">
        <v>28</v>
      </c>
      <c r="C19" s="16" t="s">
        <v>29</v>
      </c>
      <c r="D19" s="17">
        <v>6451</v>
      </c>
      <c r="E19" s="17">
        <v>6451</v>
      </c>
      <c r="F19" s="17">
        <f t="shared" si="0"/>
        <v>100</v>
      </c>
      <c r="G19" s="2">
        <v>0</v>
      </c>
      <c r="H19" s="2">
        <v>0</v>
      </c>
    </row>
    <row r="20" spans="1:8" ht="17.100000000000001" customHeight="1" x14ac:dyDescent="0.25">
      <c r="A20" s="4"/>
      <c r="B20" s="15" t="s">
        <v>30</v>
      </c>
      <c r="C20" s="16" t="s">
        <v>31</v>
      </c>
      <c r="D20" s="17">
        <v>1767</v>
      </c>
      <c r="E20" s="17">
        <v>1767</v>
      </c>
      <c r="F20" s="17">
        <f t="shared" si="0"/>
        <v>100</v>
      </c>
      <c r="G20" s="2">
        <v>0</v>
      </c>
      <c r="H20" s="2">
        <v>0</v>
      </c>
    </row>
    <row r="21" spans="1:8" ht="17.100000000000001" customHeight="1" x14ac:dyDescent="0.25">
      <c r="A21" s="4"/>
      <c r="B21" s="15" t="s">
        <v>32</v>
      </c>
      <c r="C21" s="16" t="s">
        <v>33</v>
      </c>
      <c r="D21" s="17">
        <v>1659</v>
      </c>
      <c r="E21" s="17">
        <v>0</v>
      </c>
      <c r="F21" s="17">
        <f t="shared" si="0"/>
        <v>0</v>
      </c>
      <c r="G21" s="2">
        <v>0</v>
      </c>
      <c r="H21" s="2">
        <v>0</v>
      </c>
    </row>
    <row r="22" spans="1:8" ht="15.75" customHeight="1" x14ac:dyDescent="0.25">
      <c r="A22" s="4"/>
      <c r="B22" s="26" t="s">
        <v>34</v>
      </c>
      <c r="C22" s="26"/>
      <c r="D22" s="17">
        <f>SUM(G12:G21)</f>
        <v>66294</v>
      </c>
      <c r="E22" s="17">
        <f>SUM(H12:H21)</f>
        <v>64635</v>
      </c>
      <c r="F22" s="17">
        <f t="shared" si="0"/>
        <v>97.497511086976203</v>
      </c>
    </row>
    <row r="23" spans="1:8" ht="3" customHeight="1" x14ac:dyDescent="0.25">
      <c r="A23" s="4"/>
      <c r="B23" s="18"/>
      <c r="C23" s="19"/>
      <c r="D23" s="20"/>
      <c r="E23" s="20"/>
      <c r="F23" s="20"/>
    </row>
    <row r="24" spans="1:8" ht="15.75" customHeight="1" x14ac:dyDescent="0.25">
      <c r="A24" s="4"/>
      <c r="B24" s="26" t="s">
        <v>35</v>
      </c>
      <c r="C24" s="26"/>
      <c r="D24" s="17">
        <f>SUM(D22)</f>
        <v>66294</v>
      </c>
      <c r="E24" s="17">
        <f>SUM(E22)</f>
        <v>64635</v>
      </c>
      <c r="F24" s="17">
        <f>IF(D24=0,0,E24/D24)*100</f>
        <v>97.497511086976203</v>
      </c>
    </row>
    <row r="25" spans="1:8" ht="15.75" customHeight="1" x14ac:dyDescent="0.25">
      <c r="A25" s="4"/>
      <c r="B25" s="18"/>
      <c r="C25" s="19"/>
      <c r="D25" s="20"/>
      <c r="E25" s="20"/>
      <c r="F25" s="20"/>
    </row>
    <row r="26" spans="1:8" ht="17.100000000000001" customHeight="1" x14ac:dyDescent="0.25">
      <c r="A26" s="4"/>
      <c r="B26" s="25" t="s">
        <v>36</v>
      </c>
      <c r="C26" s="25"/>
      <c r="D26" s="25"/>
      <c r="E26" s="25"/>
      <c r="F26" s="25"/>
    </row>
    <row r="27" spans="1:8" ht="17.100000000000001" customHeight="1" x14ac:dyDescent="0.25">
      <c r="A27" s="4"/>
      <c r="B27" s="13" t="s">
        <v>13</v>
      </c>
      <c r="C27" s="14"/>
      <c r="D27" s="14"/>
      <c r="E27" s="14"/>
      <c r="F27" s="14"/>
    </row>
    <row r="28" spans="1:8" ht="17.100000000000001" customHeight="1" x14ac:dyDescent="0.25">
      <c r="A28" s="4"/>
      <c r="B28" s="15" t="s">
        <v>14</v>
      </c>
      <c r="C28" s="16" t="s">
        <v>15</v>
      </c>
      <c r="D28" s="17">
        <v>843507</v>
      </c>
      <c r="E28" s="17">
        <v>840746</v>
      </c>
      <c r="F28" s="17">
        <f t="shared" ref="F28:F54" si="1">IF(D28=0,0,E28/D28)*100</f>
        <v>99.67267610108749</v>
      </c>
      <c r="G28" s="2">
        <v>843507</v>
      </c>
      <c r="H28" s="2">
        <v>840746</v>
      </c>
    </row>
    <row r="29" spans="1:8" ht="17.100000000000001" customHeight="1" x14ac:dyDescent="0.25">
      <c r="A29" s="4"/>
      <c r="B29" s="15" t="s">
        <v>16</v>
      </c>
      <c r="C29" s="16" t="s">
        <v>17</v>
      </c>
      <c r="D29" s="17">
        <v>683507</v>
      </c>
      <c r="E29" s="17">
        <v>681161</v>
      </c>
      <c r="F29" s="17">
        <f t="shared" si="1"/>
        <v>99.656770157438032</v>
      </c>
      <c r="G29" s="2">
        <v>0</v>
      </c>
      <c r="H29" s="2">
        <v>0</v>
      </c>
    </row>
    <row r="30" spans="1:8" ht="17.100000000000001" customHeight="1" x14ac:dyDescent="0.25">
      <c r="A30" s="4"/>
      <c r="B30" s="15" t="s">
        <v>37</v>
      </c>
      <c r="C30" s="16" t="s">
        <v>38</v>
      </c>
      <c r="D30" s="17">
        <v>160000</v>
      </c>
      <c r="E30" s="17">
        <v>159585</v>
      </c>
      <c r="F30" s="17">
        <f t="shared" si="1"/>
        <v>99.740625000000009</v>
      </c>
      <c r="G30" s="2">
        <v>0</v>
      </c>
      <c r="H30" s="2">
        <v>0</v>
      </c>
    </row>
    <row r="31" spans="1:8" ht="17.100000000000001" customHeight="1" x14ac:dyDescent="0.25">
      <c r="A31" s="4"/>
      <c r="B31" s="15" t="s">
        <v>39</v>
      </c>
      <c r="C31" s="16" t="s">
        <v>40</v>
      </c>
      <c r="D31" s="17">
        <v>82887</v>
      </c>
      <c r="E31" s="17">
        <v>72052</v>
      </c>
      <c r="F31" s="17">
        <f t="shared" si="1"/>
        <v>86.927986294593836</v>
      </c>
      <c r="G31" s="2">
        <v>82887</v>
      </c>
      <c r="H31" s="2">
        <v>72052</v>
      </c>
    </row>
    <row r="32" spans="1:8" ht="17.100000000000001" customHeight="1" x14ac:dyDescent="0.25">
      <c r="A32" s="4"/>
      <c r="B32" s="15" t="s">
        <v>41</v>
      </c>
      <c r="C32" s="16" t="s">
        <v>42</v>
      </c>
      <c r="D32" s="17">
        <v>62887</v>
      </c>
      <c r="E32" s="17">
        <v>62887</v>
      </c>
      <c r="F32" s="17">
        <f t="shared" si="1"/>
        <v>100</v>
      </c>
      <c r="G32" s="2">
        <v>0</v>
      </c>
      <c r="H32" s="2">
        <v>0</v>
      </c>
    </row>
    <row r="33" spans="1:8" ht="17.100000000000001" customHeight="1" x14ac:dyDescent="0.25">
      <c r="A33" s="4"/>
      <c r="B33" s="15" t="s">
        <v>43</v>
      </c>
      <c r="C33" s="16" t="s">
        <v>44</v>
      </c>
      <c r="D33" s="17">
        <v>20000</v>
      </c>
      <c r="E33" s="17">
        <v>9165</v>
      </c>
      <c r="F33" s="17">
        <f t="shared" si="1"/>
        <v>45.824999999999996</v>
      </c>
      <c r="G33" s="2">
        <v>0</v>
      </c>
      <c r="H33" s="2">
        <v>0</v>
      </c>
    </row>
    <row r="34" spans="1:8" ht="17.100000000000001" customHeight="1" x14ac:dyDescent="0.25">
      <c r="A34" s="4"/>
      <c r="B34" s="15" t="s">
        <v>18</v>
      </c>
      <c r="C34" s="16" t="s">
        <v>19</v>
      </c>
      <c r="D34" s="17">
        <v>197140</v>
      </c>
      <c r="E34" s="17">
        <v>183883</v>
      </c>
      <c r="F34" s="17">
        <f t="shared" si="1"/>
        <v>93.275337323729332</v>
      </c>
      <c r="G34" s="2">
        <v>197140</v>
      </c>
      <c r="H34" s="2">
        <v>183883</v>
      </c>
    </row>
    <row r="35" spans="1:8" ht="17.100000000000001" customHeight="1" x14ac:dyDescent="0.25">
      <c r="A35" s="4"/>
      <c r="B35" s="15" t="s">
        <v>20</v>
      </c>
      <c r="C35" s="16" t="s">
        <v>21</v>
      </c>
      <c r="D35" s="17">
        <v>111618</v>
      </c>
      <c r="E35" s="17">
        <v>111564</v>
      </c>
      <c r="F35" s="17">
        <f t="shared" si="1"/>
        <v>99.951620706337678</v>
      </c>
      <c r="G35" s="2">
        <v>0</v>
      </c>
      <c r="H35" s="2">
        <v>0</v>
      </c>
    </row>
    <row r="36" spans="1:8" ht="17.100000000000001" customHeight="1" x14ac:dyDescent="0.25">
      <c r="A36" s="4"/>
      <c r="B36" s="15" t="s">
        <v>22</v>
      </c>
      <c r="C36" s="16" t="s">
        <v>23</v>
      </c>
      <c r="D36" s="17">
        <v>50790</v>
      </c>
      <c r="E36" s="17">
        <v>46742</v>
      </c>
      <c r="F36" s="17">
        <f t="shared" si="1"/>
        <v>92.029927151013979</v>
      </c>
      <c r="G36" s="2">
        <v>0</v>
      </c>
      <c r="H36" s="2">
        <v>0</v>
      </c>
    </row>
    <row r="37" spans="1:8" ht="17.100000000000001" customHeight="1" x14ac:dyDescent="0.25">
      <c r="A37" s="4"/>
      <c r="B37" s="15" t="s">
        <v>24</v>
      </c>
      <c r="C37" s="16" t="s">
        <v>25</v>
      </c>
      <c r="D37" s="17">
        <v>34732</v>
      </c>
      <c r="E37" s="17">
        <v>25577</v>
      </c>
      <c r="F37" s="17">
        <f t="shared" si="1"/>
        <v>73.641022688011063</v>
      </c>
      <c r="G37" s="2">
        <v>0</v>
      </c>
      <c r="H37" s="2">
        <v>0</v>
      </c>
    </row>
    <row r="38" spans="1:8" ht="17.100000000000001" customHeight="1" x14ac:dyDescent="0.25">
      <c r="A38" s="4"/>
      <c r="B38" s="15" t="s">
        <v>26</v>
      </c>
      <c r="C38" s="16" t="s">
        <v>27</v>
      </c>
      <c r="D38" s="17">
        <v>434668</v>
      </c>
      <c r="E38" s="17">
        <v>378596</v>
      </c>
      <c r="F38" s="17">
        <f t="shared" si="1"/>
        <v>87.100039570430766</v>
      </c>
      <c r="G38" s="2">
        <v>434668</v>
      </c>
      <c r="H38" s="2">
        <v>378596</v>
      </c>
    </row>
    <row r="39" spans="1:8" ht="17.100000000000001" customHeight="1" x14ac:dyDescent="0.25">
      <c r="A39" s="4"/>
      <c r="B39" s="15" t="s">
        <v>45</v>
      </c>
      <c r="C39" s="16" t="s">
        <v>46</v>
      </c>
      <c r="D39" s="17">
        <v>6000</v>
      </c>
      <c r="E39" s="17">
        <v>5847</v>
      </c>
      <c r="F39" s="17">
        <f t="shared" si="1"/>
        <v>97.45</v>
      </c>
      <c r="G39" s="2">
        <v>0</v>
      </c>
      <c r="H39" s="2">
        <v>0</v>
      </c>
    </row>
    <row r="40" spans="1:8" ht="17.100000000000001" customHeight="1" x14ac:dyDescent="0.25">
      <c r="A40" s="4"/>
      <c r="B40" s="15" t="s">
        <v>47</v>
      </c>
      <c r="C40" s="16" t="s">
        <v>48</v>
      </c>
      <c r="D40" s="17">
        <v>27</v>
      </c>
      <c r="E40" s="17">
        <v>27</v>
      </c>
      <c r="F40" s="17">
        <f t="shared" si="1"/>
        <v>100</v>
      </c>
      <c r="G40" s="2">
        <v>0</v>
      </c>
      <c r="H40" s="2">
        <v>0</v>
      </c>
    </row>
    <row r="41" spans="1:8" ht="17.100000000000001" customHeight="1" x14ac:dyDescent="0.25">
      <c r="A41" s="4"/>
      <c r="B41" s="15" t="s">
        <v>28</v>
      </c>
      <c r="C41" s="16" t="s">
        <v>29</v>
      </c>
      <c r="D41" s="17">
        <v>47998</v>
      </c>
      <c r="E41" s="17">
        <v>43379</v>
      </c>
      <c r="F41" s="17">
        <f t="shared" si="1"/>
        <v>90.376682361765077</v>
      </c>
      <c r="G41" s="2">
        <v>0</v>
      </c>
      <c r="H41" s="2">
        <v>0</v>
      </c>
    </row>
    <row r="42" spans="1:8" ht="17.100000000000001" customHeight="1" x14ac:dyDescent="0.25">
      <c r="A42" s="4"/>
      <c r="B42" s="15" t="s">
        <v>30</v>
      </c>
      <c r="C42" s="16" t="s">
        <v>31</v>
      </c>
      <c r="D42" s="17">
        <v>70159</v>
      </c>
      <c r="E42" s="17">
        <v>49812</v>
      </c>
      <c r="F42" s="17">
        <f t="shared" si="1"/>
        <v>70.998731452842833</v>
      </c>
      <c r="G42" s="2">
        <v>0</v>
      </c>
      <c r="H42" s="2">
        <v>0</v>
      </c>
    </row>
    <row r="43" spans="1:8" ht="17.100000000000001" customHeight="1" x14ac:dyDescent="0.25">
      <c r="A43" s="4"/>
      <c r="B43" s="15" t="s">
        <v>49</v>
      </c>
      <c r="C43" s="16" t="s">
        <v>50</v>
      </c>
      <c r="D43" s="17">
        <v>272446</v>
      </c>
      <c r="E43" s="17">
        <v>255398</v>
      </c>
      <c r="F43" s="17">
        <f t="shared" si="1"/>
        <v>93.742613215095844</v>
      </c>
      <c r="G43" s="2">
        <v>0</v>
      </c>
      <c r="H43" s="2">
        <v>0</v>
      </c>
    </row>
    <row r="44" spans="1:8" ht="17.100000000000001" customHeight="1" x14ac:dyDescent="0.25">
      <c r="A44" s="4"/>
      <c r="B44" s="15" t="s">
        <v>51</v>
      </c>
      <c r="C44" s="16" t="s">
        <v>52</v>
      </c>
      <c r="D44" s="17">
        <v>4732</v>
      </c>
      <c r="E44" s="17">
        <v>4732</v>
      </c>
      <c r="F44" s="17">
        <f t="shared" si="1"/>
        <v>100</v>
      </c>
      <c r="G44" s="2">
        <v>0</v>
      </c>
      <c r="H44" s="2">
        <v>0</v>
      </c>
    </row>
    <row r="45" spans="1:8" ht="17.100000000000001" customHeight="1" x14ac:dyDescent="0.25">
      <c r="A45" s="4"/>
      <c r="B45" s="15" t="s">
        <v>53</v>
      </c>
      <c r="C45" s="16" t="s">
        <v>54</v>
      </c>
      <c r="D45" s="17">
        <v>17000</v>
      </c>
      <c r="E45" s="17">
        <v>16402</v>
      </c>
      <c r="F45" s="17">
        <f t="shared" si="1"/>
        <v>96.482352941176472</v>
      </c>
      <c r="G45" s="2">
        <v>0</v>
      </c>
      <c r="H45" s="2">
        <v>0</v>
      </c>
    </row>
    <row r="46" spans="1:8" ht="17.100000000000001" customHeight="1" x14ac:dyDescent="0.25">
      <c r="A46" s="4"/>
      <c r="B46" s="15" t="s">
        <v>55</v>
      </c>
      <c r="C46" s="16" t="s">
        <v>56</v>
      </c>
      <c r="D46" s="17">
        <v>2316</v>
      </c>
      <c r="E46" s="17">
        <v>343</v>
      </c>
      <c r="F46" s="17">
        <f t="shared" si="1"/>
        <v>14.810017271157166</v>
      </c>
      <c r="G46" s="2">
        <v>0</v>
      </c>
      <c r="H46" s="2">
        <v>0</v>
      </c>
    </row>
    <row r="47" spans="1:8" ht="17.100000000000001" customHeight="1" x14ac:dyDescent="0.25">
      <c r="A47" s="4"/>
      <c r="B47" s="15" t="s">
        <v>57</v>
      </c>
      <c r="C47" s="16" t="s">
        <v>58</v>
      </c>
      <c r="D47" s="17">
        <v>1990</v>
      </c>
      <c r="E47" s="17">
        <v>1990</v>
      </c>
      <c r="F47" s="17">
        <f t="shared" si="1"/>
        <v>100</v>
      </c>
      <c r="G47" s="2">
        <v>0</v>
      </c>
      <c r="H47" s="2">
        <v>0</v>
      </c>
    </row>
    <row r="48" spans="1:8" ht="17.100000000000001" customHeight="1" x14ac:dyDescent="0.25">
      <c r="A48" s="4"/>
      <c r="B48" s="15" t="s">
        <v>32</v>
      </c>
      <c r="C48" s="16" t="s">
        <v>33</v>
      </c>
      <c r="D48" s="17">
        <v>12000</v>
      </c>
      <c r="E48" s="17">
        <v>666</v>
      </c>
      <c r="F48" s="17">
        <f t="shared" si="1"/>
        <v>5.55</v>
      </c>
      <c r="G48" s="2">
        <v>0</v>
      </c>
      <c r="H48" s="2">
        <v>0</v>
      </c>
    </row>
    <row r="49" spans="1:8" ht="17.100000000000001" customHeight="1" x14ac:dyDescent="0.25">
      <c r="A49" s="4"/>
      <c r="B49" s="15" t="s">
        <v>59</v>
      </c>
      <c r="C49" s="16" t="s">
        <v>60</v>
      </c>
      <c r="D49" s="17">
        <v>20320</v>
      </c>
      <c r="E49" s="17">
        <v>16195</v>
      </c>
      <c r="F49" s="17">
        <f t="shared" si="1"/>
        <v>79.699803149606296</v>
      </c>
      <c r="G49" s="2">
        <v>20320</v>
      </c>
      <c r="H49" s="2">
        <v>16195</v>
      </c>
    </row>
    <row r="50" spans="1:8" ht="17.100000000000001" customHeight="1" x14ac:dyDescent="0.25">
      <c r="A50" s="4"/>
      <c r="B50" s="15" t="s">
        <v>61</v>
      </c>
      <c r="C50" s="16" t="s">
        <v>62</v>
      </c>
      <c r="D50" s="17">
        <v>3320</v>
      </c>
      <c r="E50" s="17">
        <v>3320</v>
      </c>
      <c r="F50" s="17">
        <f t="shared" si="1"/>
        <v>100</v>
      </c>
      <c r="G50" s="2">
        <v>0</v>
      </c>
      <c r="H50" s="2">
        <v>0</v>
      </c>
    </row>
    <row r="51" spans="1:8" ht="17.100000000000001" customHeight="1" x14ac:dyDescent="0.25">
      <c r="A51" s="4"/>
      <c r="B51" s="15" t="s">
        <v>63</v>
      </c>
      <c r="C51" s="16" t="s">
        <v>64</v>
      </c>
      <c r="D51" s="17">
        <v>17000</v>
      </c>
      <c r="E51" s="17">
        <v>12875</v>
      </c>
      <c r="F51" s="17">
        <f t="shared" si="1"/>
        <v>75.735294117647058</v>
      </c>
      <c r="G51" s="2">
        <v>0</v>
      </c>
      <c r="H51" s="2">
        <v>0</v>
      </c>
    </row>
    <row r="52" spans="1:8" ht="17.100000000000001" customHeight="1" x14ac:dyDescent="0.25">
      <c r="A52" s="4"/>
      <c r="B52" s="15" t="s">
        <v>65</v>
      </c>
      <c r="C52" s="16" t="s">
        <v>66</v>
      </c>
      <c r="D52" s="17">
        <v>9000</v>
      </c>
      <c r="E52" s="17">
        <v>5300</v>
      </c>
      <c r="F52" s="17">
        <f t="shared" si="1"/>
        <v>58.888888888888893</v>
      </c>
      <c r="G52" s="2">
        <v>9000</v>
      </c>
      <c r="H52" s="2">
        <v>5300</v>
      </c>
    </row>
    <row r="53" spans="1:8" ht="17.100000000000001" customHeight="1" x14ac:dyDescent="0.25">
      <c r="A53" s="4"/>
      <c r="B53" s="15" t="s">
        <v>67</v>
      </c>
      <c r="C53" s="16" t="s">
        <v>68</v>
      </c>
      <c r="D53" s="17">
        <v>9000</v>
      </c>
      <c r="E53" s="17">
        <v>5300</v>
      </c>
      <c r="F53" s="17">
        <f t="shared" si="1"/>
        <v>58.888888888888893</v>
      </c>
      <c r="G53" s="2">
        <v>0</v>
      </c>
      <c r="H53" s="2">
        <v>0</v>
      </c>
    </row>
    <row r="54" spans="1:8" ht="15.75" customHeight="1" x14ac:dyDescent="0.25">
      <c r="A54" s="4"/>
      <c r="B54" s="26" t="s">
        <v>34</v>
      </c>
      <c r="C54" s="26"/>
      <c r="D54" s="17">
        <f>SUM(G28:G53)</f>
        <v>1587522</v>
      </c>
      <c r="E54" s="17">
        <f>SUM(H28:H53)</f>
        <v>1496772</v>
      </c>
      <c r="F54" s="17">
        <f t="shared" si="1"/>
        <v>94.283543787109721</v>
      </c>
    </row>
    <row r="55" spans="1:8" ht="17.100000000000001" customHeight="1" x14ac:dyDescent="0.25">
      <c r="A55" s="4"/>
      <c r="B55" s="13" t="s">
        <v>69</v>
      </c>
      <c r="C55" s="14"/>
      <c r="D55" s="14"/>
      <c r="E55" s="14"/>
      <c r="F55" s="14"/>
    </row>
    <row r="56" spans="1:8" ht="17.100000000000001" customHeight="1" x14ac:dyDescent="0.25">
      <c r="A56" s="4"/>
      <c r="B56" s="15" t="s">
        <v>70</v>
      </c>
      <c r="C56" s="16" t="s">
        <v>71</v>
      </c>
      <c r="D56" s="17">
        <v>6000</v>
      </c>
      <c r="E56" s="17">
        <v>4938</v>
      </c>
      <c r="F56" s="17">
        <f>IF(D56=0,0,E56/D56)*100</f>
        <v>82.3</v>
      </c>
      <c r="G56" s="2">
        <v>6000</v>
      </c>
      <c r="H56" s="2">
        <v>4938</v>
      </c>
    </row>
    <row r="57" spans="1:8" ht="15.75" customHeight="1" x14ac:dyDescent="0.25">
      <c r="A57" s="4"/>
      <c r="B57" s="26" t="s">
        <v>72</v>
      </c>
      <c r="C57" s="26"/>
      <c r="D57" s="17">
        <f>SUM(G56)</f>
        <v>6000</v>
      </c>
      <c r="E57" s="17">
        <f>SUM(H56)</f>
        <v>4938</v>
      </c>
      <c r="F57" s="17">
        <f>IF(D57=0,0,E57/D57)*100</f>
        <v>82.3</v>
      </c>
    </row>
    <row r="58" spans="1:8" ht="17.100000000000001" customHeight="1" x14ac:dyDescent="0.25">
      <c r="A58" s="4"/>
      <c r="B58" s="13" t="s">
        <v>73</v>
      </c>
      <c r="C58" s="14"/>
      <c r="D58" s="14"/>
      <c r="E58" s="14"/>
      <c r="F58" s="14"/>
    </row>
    <row r="59" spans="1:8" ht="17.100000000000001" customHeight="1" x14ac:dyDescent="0.25">
      <c r="A59" s="4"/>
      <c r="B59" s="15" t="s">
        <v>74</v>
      </c>
      <c r="C59" s="16" t="s">
        <v>75</v>
      </c>
      <c r="D59" s="17">
        <v>2502</v>
      </c>
      <c r="E59" s="17">
        <v>2498</v>
      </c>
      <c r="F59" s="17">
        <f t="shared" ref="F59:F67" si="2">IF(D59=0,0,E59/D59)*100</f>
        <v>99.840127897681853</v>
      </c>
      <c r="G59" s="2">
        <v>2502</v>
      </c>
      <c r="H59" s="2">
        <v>2498</v>
      </c>
    </row>
    <row r="60" spans="1:8" ht="17.100000000000001" customHeight="1" x14ac:dyDescent="0.25">
      <c r="A60" s="4"/>
      <c r="B60" s="15" t="s">
        <v>76</v>
      </c>
      <c r="C60" s="16" t="s">
        <v>77</v>
      </c>
      <c r="D60" s="17">
        <v>84773</v>
      </c>
      <c r="E60" s="17">
        <v>84773</v>
      </c>
      <c r="F60" s="17">
        <f t="shared" si="2"/>
        <v>100</v>
      </c>
      <c r="G60" s="2">
        <v>84773</v>
      </c>
      <c r="H60" s="2">
        <v>84773</v>
      </c>
    </row>
    <row r="61" spans="1:8" ht="17.100000000000001" customHeight="1" x14ac:dyDescent="0.25">
      <c r="A61" s="4"/>
      <c r="B61" s="15" t="s">
        <v>78</v>
      </c>
      <c r="C61" s="16" t="s">
        <v>79</v>
      </c>
      <c r="D61" s="17">
        <v>2330</v>
      </c>
      <c r="E61" s="17">
        <v>2330</v>
      </c>
      <c r="F61" s="17">
        <f t="shared" si="2"/>
        <v>100</v>
      </c>
      <c r="G61" s="2">
        <v>0</v>
      </c>
      <c r="H61" s="2">
        <v>0</v>
      </c>
    </row>
    <row r="62" spans="1:8" ht="17.100000000000001" customHeight="1" x14ac:dyDescent="0.25">
      <c r="A62" s="4"/>
      <c r="B62" s="15" t="s">
        <v>80</v>
      </c>
      <c r="C62" s="16" t="s">
        <v>81</v>
      </c>
      <c r="D62" s="17">
        <v>14400</v>
      </c>
      <c r="E62" s="17">
        <v>14400</v>
      </c>
      <c r="F62" s="17">
        <f t="shared" si="2"/>
        <v>100</v>
      </c>
      <c r="G62" s="2">
        <v>0</v>
      </c>
      <c r="H62" s="2">
        <v>0</v>
      </c>
    </row>
    <row r="63" spans="1:8" ht="17.100000000000001" customHeight="1" x14ac:dyDescent="0.25">
      <c r="A63" s="4"/>
      <c r="B63" s="15" t="s">
        <v>82</v>
      </c>
      <c r="C63" s="16" t="s">
        <v>83</v>
      </c>
      <c r="D63" s="17">
        <v>68043</v>
      </c>
      <c r="E63" s="17">
        <v>68043</v>
      </c>
      <c r="F63" s="17">
        <f t="shared" si="2"/>
        <v>100</v>
      </c>
      <c r="G63" s="2">
        <v>0</v>
      </c>
      <c r="H63" s="2">
        <v>0</v>
      </c>
    </row>
    <row r="64" spans="1:8" ht="17.100000000000001" customHeight="1" x14ac:dyDescent="0.25">
      <c r="A64" s="4"/>
      <c r="B64" s="15" t="s">
        <v>84</v>
      </c>
      <c r="C64" s="16" t="s">
        <v>85</v>
      </c>
      <c r="D64" s="17">
        <v>0</v>
      </c>
      <c r="E64" s="17">
        <v>0</v>
      </c>
      <c r="F64" s="17">
        <f t="shared" si="2"/>
        <v>0</v>
      </c>
      <c r="G64" s="2">
        <v>0</v>
      </c>
      <c r="H64" s="2">
        <v>0</v>
      </c>
    </row>
    <row r="65" spans="1:8" ht="17.100000000000001" customHeight="1" x14ac:dyDescent="0.25">
      <c r="A65" s="4"/>
      <c r="B65" s="15" t="s">
        <v>86</v>
      </c>
      <c r="C65" s="16" t="s">
        <v>87</v>
      </c>
      <c r="D65" s="17">
        <v>20000</v>
      </c>
      <c r="E65" s="17">
        <v>20000</v>
      </c>
      <c r="F65" s="17">
        <f t="shared" si="2"/>
        <v>100</v>
      </c>
      <c r="G65" s="2">
        <v>20000</v>
      </c>
      <c r="H65" s="2">
        <v>20000</v>
      </c>
    </row>
    <row r="66" spans="1:8" ht="17.100000000000001" customHeight="1" x14ac:dyDescent="0.25">
      <c r="A66" s="4"/>
      <c r="B66" s="15" t="s">
        <v>88</v>
      </c>
      <c r="C66" s="16" t="s">
        <v>89</v>
      </c>
      <c r="D66" s="17">
        <v>20000</v>
      </c>
      <c r="E66" s="17">
        <v>20000</v>
      </c>
      <c r="F66" s="17">
        <f t="shared" si="2"/>
        <v>100</v>
      </c>
      <c r="G66" s="2">
        <v>0</v>
      </c>
      <c r="H66" s="2">
        <v>0</v>
      </c>
    </row>
    <row r="67" spans="1:8" ht="15.75" customHeight="1" x14ac:dyDescent="0.25">
      <c r="A67" s="4"/>
      <c r="B67" s="26" t="s">
        <v>90</v>
      </c>
      <c r="C67" s="26"/>
      <c r="D67" s="17">
        <f>SUM(G59:G66)</f>
        <v>107275</v>
      </c>
      <c r="E67" s="17">
        <f>SUM(H59:H66)</f>
        <v>107271</v>
      </c>
      <c r="F67" s="17">
        <f t="shared" si="2"/>
        <v>99.99627126543929</v>
      </c>
    </row>
    <row r="68" spans="1:8" ht="15.75" customHeight="1" x14ac:dyDescent="0.25">
      <c r="A68" s="4"/>
      <c r="B68" s="18"/>
      <c r="C68" s="19"/>
      <c r="D68" s="20"/>
      <c r="E68" s="20"/>
      <c r="F68" s="20"/>
    </row>
    <row r="69" spans="1:8" ht="15.75" customHeight="1" x14ac:dyDescent="0.25">
      <c r="A69" s="4"/>
      <c r="B69" s="26" t="s">
        <v>91</v>
      </c>
      <c r="C69" s="26"/>
      <c r="D69" s="17">
        <f>SUM(D54,D57,D67)</f>
        <v>1700797</v>
      </c>
      <c r="E69" s="17">
        <f>SUM(E54,E57,E67)</f>
        <v>1608981</v>
      </c>
      <c r="F69" s="17">
        <f>IF(D69=0,0,E69/D69)*100</f>
        <v>94.60158972528761</v>
      </c>
    </row>
    <row r="70" spans="1:8" ht="6.75" customHeight="1" x14ac:dyDescent="0.25">
      <c r="A70" s="4"/>
      <c r="B70" s="18"/>
      <c r="C70" s="19"/>
      <c r="D70" s="20"/>
      <c r="E70" s="20"/>
      <c r="F70" s="20"/>
    </row>
    <row r="71" spans="1:8" ht="17.100000000000001" customHeight="1" x14ac:dyDescent="0.25">
      <c r="A71" s="4"/>
      <c r="B71" s="25" t="s">
        <v>92</v>
      </c>
      <c r="C71" s="25"/>
      <c r="D71" s="25"/>
      <c r="E71" s="25"/>
      <c r="F71" s="25"/>
    </row>
    <row r="72" spans="1:8" ht="17.100000000000001" customHeight="1" x14ac:dyDescent="0.25">
      <c r="A72" s="4"/>
      <c r="B72" s="13" t="s">
        <v>13</v>
      </c>
      <c r="C72" s="14"/>
      <c r="D72" s="14"/>
      <c r="E72" s="14"/>
      <c r="F72" s="14"/>
    </row>
    <row r="73" spans="1:8" ht="17.100000000000001" customHeight="1" x14ac:dyDescent="0.25">
      <c r="A73" s="4"/>
      <c r="B73" s="15" t="s">
        <v>14</v>
      </c>
      <c r="C73" s="16" t="s">
        <v>15</v>
      </c>
      <c r="D73" s="17">
        <v>32600</v>
      </c>
      <c r="E73" s="17">
        <v>32514</v>
      </c>
      <c r="F73" s="17">
        <f t="shared" ref="F73:F90" si="3">IF(D73=0,0,E73/D73)*100</f>
        <v>99.736196319018404</v>
      </c>
      <c r="G73" s="2">
        <v>32600</v>
      </c>
      <c r="H73" s="2">
        <v>32514</v>
      </c>
    </row>
    <row r="74" spans="1:8" ht="17.100000000000001" customHeight="1" x14ac:dyDescent="0.25">
      <c r="A74" s="4"/>
      <c r="B74" s="15" t="s">
        <v>16</v>
      </c>
      <c r="C74" s="16" t="s">
        <v>17</v>
      </c>
      <c r="D74" s="17">
        <v>32600</v>
      </c>
      <c r="E74" s="17">
        <v>32514</v>
      </c>
      <c r="F74" s="17">
        <f t="shared" si="3"/>
        <v>99.736196319018404</v>
      </c>
      <c r="G74" s="2">
        <v>0</v>
      </c>
      <c r="H74" s="2">
        <v>0</v>
      </c>
    </row>
    <row r="75" spans="1:8" ht="17.100000000000001" customHeight="1" x14ac:dyDescent="0.25">
      <c r="A75" s="4"/>
      <c r="B75" s="15" t="s">
        <v>39</v>
      </c>
      <c r="C75" s="16" t="s">
        <v>40</v>
      </c>
      <c r="D75" s="17">
        <v>170000</v>
      </c>
      <c r="E75" s="17">
        <v>152663</v>
      </c>
      <c r="F75" s="17">
        <f t="shared" si="3"/>
        <v>89.801764705882348</v>
      </c>
      <c r="G75" s="2">
        <v>170000</v>
      </c>
      <c r="H75" s="2">
        <v>152663</v>
      </c>
    </row>
    <row r="76" spans="1:8" ht="17.100000000000001" customHeight="1" x14ac:dyDescent="0.25">
      <c r="A76" s="4"/>
      <c r="B76" s="15" t="s">
        <v>93</v>
      </c>
      <c r="C76" s="16" t="s">
        <v>94</v>
      </c>
      <c r="D76" s="17">
        <v>170000</v>
      </c>
      <c r="E76" s="17">
        <v>152663</v>
      </c>
      <c r="F76" s="17">
        <f t="shared" si="3"/>
        <v>89.801764705882348</v>
      </c>
      <c r="G76" s="2">
        <v>0</v>
      </c>
      <c r="H76" s="2">
        <v>0</v>
      </c>
    </row>
    <row r="77" spans="1:8" ht="17.100000000000001" customHeight="1" x14ac:dyDescent="0.25">
      <c r="A77" s="4"/>
      <c r="B77" s="15" t="s">
        <v>18</v>
      </c>
      <c r="C77" s="16" t="s">
        <v>19</v>
      </c>
      <c r="D77" s="17">
        <v>47929</v>
      </c>
      <c r="E77" s="17">
        <v>35657</v>
      </c>
      <c r="F77" s="17">
        <f t="shared" si="3"/>
        <v>74.395459951177784</v>
      </c>
      <c r="G77" s="2">
        <v>47929</v>
      </c>
      <c r="H77" s="2">
        <v>35657</v>
      </c>
    </row>
    <row r="78" spans="1:8" ht="17.100000000000001" customHeight="1" x14ac:dyDescent="0.25">
      <c r="A78" s="4"/>
      <c r="B78" s="15" t="s">
        <v>20</v>
      </c>
      <c r="C78" s="16" t="s">
        <v>21</v>
      </c>
      <c r="D78" s="17">
        <v>22700</v>
      </c>
      <c r="E78" s="17">
        <v>22602</v>
      </c>
      <c r="F78" s="17">
        <f t="shared" si="3"/>
        <v>99.568281938325981</v>
      </c>
      <c r="G78" s="2">
        <v>0</v>
      </c>
      <c r="H78" s="2">
        <v>0</v>
      </c>
    </row>
    <row r="79" spans="1:8" ht="17.100000000000001" customHeight="1" x14ac:dyDescent="0.25">
      <c r="A79" s="4"/>
      <c r="B79" s="15" t="s">
        <v>22</v>
      </c>
      <c r="C79" s="16" t="s">
        <v>23</v>
      </c>
      <c r="D79" s="17">
        <v>18229</v>
      </c>
      <c r="E79" s="17">
        <v>8954</v>
      </c>
      <c r="F79" s="17">
        <f t="shared" si="3"/>
        <v>49.119534807175377</v>
      </c>
      <c r="G79" s="2">
        <v>0</v>
      </c>
      <c r="H79" s="2">
        <v>0</v>
      </c>
    </row>
    <row r="80" spans="1:8" ht="17.100000000000001" customHeight="1" x14ac:dyDescent="0.25">
      <c r="A80" s="4"/>
      <c r="B80" s="15" t="s">
        <v>24</v>
      </c>
      <c r="C80" s="16" t="s">
        <v>25</v>
      </c>
      <c r="D80" s="17">
        <v>7000</v>
      </c>
      <c r="E80" s="17">
        <v>4101</v>
      </c>
      <c r="F80" s="17">
        <f t="shared" si="3"/>
        <v>58.585714285714289</v>
      </c>
      <c r="G80" s="2">
        <v>0</v>
      </c>
      <c r="H80" s="2">
        <v>0</v>
      </c>
    </row>
    <row r="81" spans="1:8" ht="17.100000000000001" customHeight="1" x14ac:dyDescent="0.25">
      <c r="A81" s="4"/>
      <c r="B81" s="15" t="s">
        <v>26</v>
      </c>
      <c r="C81" s="16" t="s">
        <v>27</v>
      </c>
      <c r="D81" s="17">
        <v>9081</v>
      </c>
      <c r="E81" s="17">
        <v>9081</v>
      </c>
      <c r="F81" s="17">
        <f t="shared" si="3"/>
        <v>100</v>
      </c>
      <c r="G81" s="2">
        <v>9081</v>
      </c>
      <c r="H81" s="2">
        <v>9081</v>
      </c>
    </row>
    <row r="82" spans="1:8" ht="17.100000000000001" customHeight="1" x14ac:dyDescent="0.25">
      <c r="A82" s="4"/>
      <c r="B82" s="15" t="s">
        <v>45</v>
      </c>
      <c r="C82" s="16" t="s">
        <v>46</v>
      </c>
      <c r="D82" s="17">
        <v>1605</v>
      </c>
      <c r="E82" s="17">
        <v>1605</v>
      </c>
      <c r="F82" s="17">
        <f t="shared" si="3"/>
        <v>100</v>
      </c>
      <c r="G82" s="2">
        <v>0</v>
      </c>
      <c r="H82" s="2">
        <v>0</v>
      </c>
    </row>
    <row r="83" spans="1:8" ht="17.100000000000001" customHeight="1" x14ac:dyDescent="0.25">
      <c r="A83" s="4"/>
      <c r="B83" s="15" t="s">
        <v>28</v>
      </c>
      <c r="C83" s="16" t="s">
        <v>29</v>
      </c>
      <c r="D83" s="17">
        <v>4069</v>
      </c>
      <c r="E83" s="17">
        <v>4069</v>
      </c>
      <c r="F83" s="17">
        <f t="shared" si="3"/>
        <v>100</v>
      </c>
      <c r="G83" s="2">
        <v>0</v>
      </c>
      <c r="H83" s="2">
        <v>0</v>
      </c>
    </row>
    <row r="84" spans="1:8" ht="17.100000000000001" customHeight="1" x14ac:dyDescent="0.25">
      <c r="A84" s="4"/>
      <c r="B84" s="15" t="s">
        <v>30</v>
      </c>
      <c r="C84" s="16" t="s">
        <v>31</v>
      </c>
      <c r="D84" s="17">
        <v>225</v>
      </c>
      <c r="E84" s="17">
        <v>225</v>
      </c>
      <c r="F84" s="17">
        <f t="shared" si="3"/>
        <v>100</v>
      </c>
      <c r="G84" s="2">
        <v>0</v>
      </c>
      <c r="H84" s="2">
        <v>0</v>
      </c>
    </row>
    <row r="85" spans="1:8" ht="17.100000000000001" customHeight="1" x14ac:dyDescent="0.25">
      <c r="A85" s="4"/>
      <c r="B85" s="15" t="s">
        <v>49</v>
      </c>
      <c r="C85" s="16" t="s">
        <v>50</v>
      </c>
      <c r="D85" s="17">
        <v>2882</v>
      </c>
      <c r="E85" s="17">
        <v>2882</v>
      </c>
      <c r="F85" s="17">
        <f t="shared" si="3"/>
        <v>100</v>
      </c>
      <c r="G85" s="2">
        <v>0</v>
      </c>
      <c r="H85" s="2">
        <v>0</v>
      </c>
    </row>
    <row r="86" spans="1:8" ht="17.100000000000001" customHeight="1" x14ac:dyDescent="0.25">
      <c r="A86" s="4"/>
      <c r="B86" s="15" t="s">
        <v>51</v>
      </c>
      <c r="C86" s="16" t="s">
        <v>52</v>
      </c>
      <c r="D86" s="17">
        <v>300</v>
      </c>
      <c r="E86" s="17">
        <v>300</v>
      </c>
      <c r="F86" s="17">
        <f t="shared" si="3"/>
        <v>100</v>
      </c>
      <c r="G86" s="2">
        <v>0</v>
      </c>
      <c r="H86" s="2">
        <v>0</v>
      </c>
    </row>
    <row r="87" spans="1:8" ht="17.100000000000001" customHeight="1" x14ac:dyDescent="0.25">
      <c r="A87" s="4"/>
      <c r="B87" s="15" t="s">
        <v>32</v>
      </c>
      <c r="C87" s="16" t="s">
        <v>33</v>
      </c>
      <c r="D87" s="17">
        <v>0</v>
      </c>
      <c r="E87" s="17">
        <v>0</v>
      </c>
      <c r="F87" s="17">
        <f t="shared" si="3"/>
        <v>0</v>
      </c>
      <c r="G87" s="2">
        <v>0</v>
      </c>
      <c r="H87" s="2">
        <v>0</v>
      </c>
    </row>
    <row r="88" spans="1:8" ht="17.100000000000001" customHeight="1" x14ac:dyDescent="0.25">
      <c r="A88" s="4"/>
      <c r="B88" s="15" t="s">
        <v>59</v>
      </c>
      <c r="C88" s="16" t="s">
        <v>60</v>
      </c>
      <c r="D88" s="17">
        <v>0</v>
      </c>
      <c r="E88" s="17">
        <v>0</v>
      </c>
      <c r="F88" s="17">
        <f t="shared" si="3"/>
        <v>0</v>
      </c>
      <c r="G88" s="2">
        <v>0</v>
      </c>
      <c r="H88" s="2">
        <v>0</v>
      </c>
    </row>
    <row r="89" spans="1:8" ht="17.100000000000001" customHeight="1" x14ac:dyDescent="0.25">
      <c r="A89" s="4"/>
      <c r="B89" s="15" t="s">
        <v>61</v>
      </c>
      <c r="C89" s="16" t="s">
        <v>62</v>
      </c>
      <c r="D89" s="17">
        <v>0</v>
      </c>
      <c r="E89" s="17">
        <v>0</v>
      </c>
      <c r="F89" s="17">
        <f t="shared" si="3"/>
        <v>0</v>
      </c>
      <c r="G89" s="2">
        <v>0</v>
      </c>
      <c r="H89" s="2">
        <v>0</v>
      </c>
    </row>
    <row r="90" spans="1:8" ht="15.75" customHeight="1" x14ac:dyDescent="0.25">
      <c r="A90" s="4"/>
      <c r="B90" s="26" t="s">
        <v>34</v>
      </c>
      <c r="C90" s="26"/>
      <c r="D90" s="17">
        <f>SUM(G73:G89)</f>
        <v>259610</v>
      </c>
      <c r="E90" s="17">
        <f>SUM(H73:H89)</f>
        <v>229915</v>
      </c>
      <c r="F90" s="17">
        <f t="shared" si="3"/>
        <v>88.561688686876465</v>
      </c>
    </row>
    <row r="91" spans="1:8" ht="17.100000000000001" customHeight="1" x14ac:dyDescent="0.25">
      <c r="A91" s="4"/>
      <c r="B91" s="13" t="s">
        <v>69</v>
      </c>
      <c r="C91" s="14"/>
      <c r="D91" s="14"/>
      <c r="E91" s="14"/>
      <c r="F91" s="14"/>
    </row>
    <row r="92" spans="1:8" ht="17.100000000000001" customHeight="1" x14ac:dyDescent="0.25">
      <c r="A92" s="4"/>
      <c r="B92" s="15" t="s">
        <v>70</v>
      </c>
      <c r="C92" s="16" t="s">
        <v>71</v>
      </c>
      <c r="D92" s="17">
        <v>390</v>
      </c>
      <c r="E92" s="17">
        <v>390</v>
      </c>
      <c r="F92" s="17">
        <f>IF(D92=0,0,E92/D92)*100</f>
        <v>100</v>
      </c>
      <c r="G92" s="2">
        <v>390</v>
      </c>
      <c r="H92" s="2">
        <v>390</v>
      </c>
    </row>
    <row r="93" spans="1:8" ht="15.75" customHeight="1" x14ac:dyDescent="0.25">
      <c r="A93" s="4"/>
      <c r="B93" s="26" t="s">
        <v>72</v>
      </c>
      <c r="C93" s="26"/>
      <c r="D93" s="17">
        <f>SUM(G92)</f>
        <v>390</v>
      </c>
      <c r="E93" s="17">
        <f>SUM(H92)</f>
        <v>390</v>
      </c>
      <c r="F93" s="17">
        <f>IF(D93=0,0,E93/D93)*100</f>
        <v>100</v>
      </c>
    </row>
    <row r="94" spans="1:8" ht="15.75" customHeight="1" x14ac:dyDescent="0.25">
      <c r="A94" s="4"/>
      <c r="B94" s="18"/>
      <c r="C94" s="19"/>
      <c r="D94" s="20"/>
      <c r="E94" s="20"/>
      <c r="F94" s="20"/>
    </row>
    <row r="95" spans="1:8" ht="15.75" customHeight="1" x14ac:dyDescent="0.25">
      <c r="A95" s="4"/>
      <c r="B95" s="26" t="s">
        <v>95</v>
      </c>
      <c r="C95" s="26"/>
      <c r="D95" s="17">
        <f>SUM(D90,D93)</f>
        <v>260000</v>
      </c>
      <c r="E95" s="17">
        <f>SUM(E90,E93)</f>
        <v>230305</v>
      </c>
      <c r="F95" s="17">
        <f>IF(D95=0,0,E95/D95)*100</f>
        <v>88.578846153846158</v>
      </c>
    </row>
    <row r="96" spans="1:8" ht="15.75" customHeight="1" x14ac:dyDescent="0.25">
      <c r="A96" s="4"/>
      <c r="B96" s="18"/>
      <c r="C96" s="19"/>
      <c r="D96" s="20"/>
      <c r="E96" s="20"/>
      <c r="F96" s="20"/>
    </row>
    <row r="97" spans="1:8" ht="15.75" customHeight="1" x14ac:dyDescent="0.25">
      <c r="A97" s="4"/>
      <c r="B97" s="26" t="s">
        <v>96</v>
      </c>
      <c r="C97" s="26"/>
      <c r="D97" s="17">
        <f>SUM(D24,D69,D95)</f>
        <v>2027091</v>
      </c>
      <c r="E97" s="17">
        <f>SUM(E24,E69,E95)</f>
        <v>1903921</v>
      </c>
      <c r="F97" s="17">
        <f>IF(D97=0,0,E97/D97)*100</f>
        <v>93.92380509804444</v>
      </c>
    </row>
    <row r="98" spans="1:8" ht="15.75" customHeight="1" x14ac:dyDescent="0.25">
      <c r="A98" s="4"/>
      <c r="B98" s="18"/>
      <c r="C98" s="19"/>
      <c r="D98" s="20"/>
      <c r="E98" s="20"/>
      <c r="F98" s="20"/>
    </row>
    <row r="99" spans="1:8" ht="15.75" customHeight="1" x14ac:dyDescent="0.25">
      <c r="A99" s="4"/>
      <c r="B99" s="26" t="s">
        <v>97</v>
      </c>
      <c r="C99" s="26"/>
      <c r="D99" s="17">
        <f>SUM(D97)</f>
        <v>2027091</v>
      </c>
      <c r="E99" s="17">
        <f>SUM(E97)</f>
        <v>1903921</v>
      </c>
      <c r="F99" s="17">
        <f>IF(D99=0,0,E99/D99)*100</f>
        <v>93.92380509804444</v>
      </c>
    </row>
    <row r="100" spans="1:8" ht="6.75" customHeight="1" x14ac:dyDescent="0.25">
      <c r="A100" s="4"/>
      <c r="B100" s="18"/>
      <c r="C100" s="19"/>
      <c r="D100" s="20"/>
      <c r="E100" s="20"/>
      <c r="F100" s="20"/>
    </row>
    <row r="101" spans="1:8" ht="6.75" customHeight="1" x14ac:dyDescent="0.25">
      <c r="A101" s="4"/>
      <c r="B101" s="18"/>
      <c r="C101" s="19"/>
      <c r="D101" s="20"/>
      <c r="E101" s="20"/>
      <c r="F101" s="20"/>
    </row>
    <row r="102" spans="1:8" ht="17.100000000000001" customHeight="1" x14ac:dyDescent="0.25">
      <c r="A102" s="4"/>
      <c r="B102" s="27" t="s">
        <v>98</v>
      </c>
      <c r="C102" s="27"/>
      <c r="D102" s="27"/>
      <c r="E102" s="27"/>
      <c r="F102" s="27"/>
    </row>
    <row r="103" spans="1:8" ht="17.100000000000001" customHeight="1" x14ac:dyDescent="0.25">
      <c r="A103" s="4"/>
      <c r="B103" s="28" t="s">
        <v>99</v>
      </c>
      <c r="C103" s="28"/>
      <c r="D103" s="28"/>
      <c r="E103" s="28"/>
      <c r="F103" s="28"/>
    </row>
    <row r="104" spans="1:8" ht="17.100000000000001" customHeight="1" x14ac:dyDescent="0.25">
      <c r="A104" s="4"/>
      <c r="B104" s="25" t="s">
        <v>100</v>
      </c>
      <c r="C104" s="25"/>
      <c r="D104" s="25"/>
      <c r="E104" s="25"/>
      <c r="F104" s="25"/>
    </row>
    <row r="105" spans="1:8" ht="17.100000000000001" customHeight="1" x14ac:dyDescent="0.25">
      <c r="A105" s="4"/>
      <c r="B105" s="13" t="s">
        <v>13</v>
      </c>
      <c r="C105" s="14"/>
      <c r="D105" s="14"/>
      <c r="E105" s="14"/>
      <c r="F105" s="14"/>
    </row>
    <row r="106" spans="1:8" ht="17.100000000000001" customHeight="1" x14ac:dyDescent="0.25">
      <c r="A106" s="4"/>
      <c r="B106" s="15" t="s">
        <v>39</v>
      </c>
      <c r="C106" s="16" t="s">
        <v>40</v>
      </c>
      <c r="D106" s="17">
        <v>6450</v>
      </c>
      <c r="E106" s="17">
        <v>6450</v>
      </c>
      <c r="F106" s="17">
        <f t="shared" ref="F106:F120" si="4">IF(D106=0,0,E106/D106)*100</f>
        <v>100</v>
      </c>
      <c r="G106" s="2">
        <v>6450</v>
      </c>
      <c r="H106" s="2">
        <v>6450</v>
      </c>
    </row>
    <row r="107" spans="1:8" ht="17.100000000000001" customHeight="1" x14ac:dyDescent="0.25">
      <c r="A107" s="4"/>
      <c r="B107" s="15" t="s">
        <v>41</v>
      </c>
      <c r="C107" s="16" t="s">
        <v>42</v>
      </c>
      <c r="D107" s="17">
        <v>6450</v>
      </c>
      <c r="E107" s="17">
        <v>6450</v>
      </c>
      <c r="F107" s="17">
        <f t="shared" si="4"/>
        <v>100</v>
      </c>
      <c r="G107" s="2">
        <v>0</v>
      </c>
      <c r="H107" s="2">
        <v>0</v>
      </c>
    </row>
    <row r="108" spans="1:8" ht="17.100000000000001" customHeight="1" x14ac:dyDescent="0.25">
      <c r="A108" s="4"/>
      <c r="B108" s="15" t="s">
        <v>18</v>
      </c>
      <c r="C108" s="16" t="s">
        <v>19</v>
      </c>
      <c r="D108" s="17">
        <v>1367</v>
      </c>
      <c r="E108" s="17">
        <v>764</v>
      </c>
      <c r="F108" s="17">
        <f t="shared" si="4"/>
        <v>55.888807607900517</v>
      </c>
      <c r="G108" s="2">
        <v>1367</v>
      </c>
      <c r="H108" s="2">
        <v>764</v>
      </c>
    </row>
    <row r="109" spans="1:8" ht="17.100000000000001" customHeight="1" x14ac:dyDescent="0.25">
      <c r="A109" s="4"/>
      <c r="B109" s="15" t="s">
        <v>20</v>
      </c>
      <c r="C109" s="16" t="s">
        <v>21</v>
      </c>
      <c r="D109" s="17">
        <v>1000</v>
      </c>
      <c r="E109" s="17">
        <v>397</v>
      </c>
      <c r="F109" s="17">
        <f t="shared" si="4"/>
        <v>39.700000000000003</v>
      </c>
      <c r="G109" s="2">
        <v>0</v>
      </c>
      <c r="H109" s="2">
        <v>0</v>
      </c>
    </row>
    <row r="110" spans="1:8" ht="17.100000000000001" customHeight="1" x14ac:dyDescent="0.25">
      <c r="A110" s="4"/>
      <c r="B110" s="15" t="s">
        <v>22</v>
      </c>
      <c r="C110" s="16" t="s">
        <v>23</v>
      </c>
      <c r="D110" s="17">
        <v>232</v>
      </c>
      <c r="E110" s="17">
        <v>232</v>
      </c>
      <c r="F110" s="17">
        <f t="shared" si="4"/>
        <v>100</v>
      </c>
      <c r="G110" s="2">
        <v>0</v>
      </c>
      <c r="H110" s="2">
        <v>0</v>
      </c>
    </row>
    <row r="111" spans="1:8" ht="17.100000000000001" customHeight="1" x14ac:dyDescent="0.25">
      <c r="A111" s="4"/>
      <c r="B111" s="15" t="s">
        <v>24</v>
      </c>
      <c r="C111" s="16" t="s">
        <v>25</v>
      </c>
      <c r="D111" s="17">
        <v>135</v>
      </c>
      <c r="E111" s="17">
        <v>135</v>
      </c>
      <c r="F111" s="17">
        <f t="shared" si="4"/>
        <v>100</v>
      </c>
      <c r="G111" s="2">
        <v>0</v>
      </c>
      <c r="H111" s="2">
        <v>0</v>
      </c>
    </row>
    <row r="112" spans="1:8" ht="17.100000000000001" customHeight="1" x14ac:dyDescent="0.25">
      <c r="A112" s="4"/>
      <c r="B112" s="15" t="s">
        <v>26</v>
      </c>
      <c r="C112" s="16" t="s">
        <v>27</v>
      </c>
      <c r="D112" s="17">
        <v>16024</v>
      </c>
      <c r="E112" s="17">
        <v>13868</v>
      </c>
      <c r="F112" s="17">
        <f t="shared" si="4"/>
        <v>86.545182226660017</v>
      </c>
      <c r="G112" s="2">
        <v>16024</v>
      </c>
      <c r="H112" s="2">
        <v>13868</v>
      </c>
    </row>
    <row r="113" spans="1:8" ht="17.100000000000001" customHeight="1" x14ac:dyDescent="0.25">
      <c r="A113" s="4"/>
      <c r="B113" s="15" t="s">
        <v>28</v>
      </c>
      <c r="C113" s="16" t="s">
        <v>29</v>
      </c>
      <c r="D113" s="17">
        <v>9520</v>
      </c>
      <c r="E113" s="17">
        <v>9517</v>
      </c>
      <c r="F113" s="17">
        <f t="shared" si="4"/>
        <v>99.96848739495799</v>
      </c>
      <c r="G113" s="2">
        <v>0</v>
      </c>
      <c r="H113" s="2">
        <v>0</v>
      </c>
    </row>
    <row r="114" spans="1:8" ht="17.100000000000001" customHeight="1" x14ac:dyDescent="0.25">
      <c r="A114" s="4"/>
      <c r="B114" s="15" t="s">
        <v>30</v>
      </c>
      <c r="C114" s="16" t="s">
        <v>31</v>
      </c>
      <c r="D114" s="17">
        <v>2358</v>
      </c>
      <c r="E114" s="17">
        <v>292</v>
      </c>
      <c r="F114" s="17">
        <f t="shared" si="4"/>
        <v>12.383375742154367</v>
      </c>
      <c r="G114" s="2">
        <v>0</v>
      </c>
      <c r="H114" s="2">
        <v>0</v>
      </c>
    </row>
    <row r="115" spans="1:8" ht="17.100000000000001" customHeight="1" x14ac:dyDescent="0.25">
      <c r="A115" s="4"/>
      <c r="B115" s="15" t="s">
        <v>49</v>
      </c>
      <c r="C115" s="16" t="s">
        <v>50</v>
      </c>
      <c r="D115" s="17">
        <v>3820</v>
      </c>
      <c r="E115" s="17">
        <v>3820</v>
      </c>
      <c r="F115" s="17">
        <f t="shared" si="4"/>
        <v>100</v>
      </c>
      <c r="G115" s="2">
        <v>0</v>
      </c>
      <c r="H115" s="2">
        <v>0</v>
      </c>
    </row>
    <row r="116" spans="1:8" ht="17.100000000000001" customHeight="1" x14ac:dyDescent="0.25">
      <c r="A116" s="4"/>
      <c r="B116" s="15" t="s">
        <v>51</v>
      </c>
      <c r="C116" s="16" t="s">
        <v>52</v>
      </c>
      <c r="D116" s="17">
        <v>326</v>
      </c>
      <c r="E116" s="17">
        <v>239</v>
      </c>
      <c r="F116" s="17">
        <f t="shared" si="4"/>
        <v>73.312883435582819</v>
      </c>
      <c r="G116" s="2">
        <v>0</v>
      </c>
      <c r="H116" s="2">
        <v>0</v>
      </c>
    </row>
    <row r="117" spans="1:8" ht="17.100000000000001" customHeight="1" x14ac:dyDescent="0.25">
      <c r="A117" s="4"/>
      <c r="B117" s="15" t="s">
        <v>59</v>
      </c>
      <c r="C117" s="16" t="s">
        <v>60</v>
      </c>
      <c r="D117" s="17">
        <v>500</v>
      </c>
      <c r="E117" s="17">
        <v>87</v>
      </c>
      <c r="F117" s="17">
        <f t="shared" si="4"/>
        <v>17.399999999999999</v>
      </c>
      <c r="G117" s="2">
        <v>500</v>
      </c>
      <c r="H117" s="2">
        <v>87</v>
      </c>
    </row>
    <row r="118" spans="1:8" ht="17.100000000000001" customHeight="1" x14ac:dyDescent="0.25">
      <c r="A118" s="4"/>
      <c r="B118" s="15" t="s">
        <v>61</v>
      </c>
      <c r="C118" s="16" t="s">
        <v>62</v>
      </c>
      <c r="D118" s="17">
        <v>250</v>
      </c>
      <c r="E118" s="17">
        <v>87</v>
      </c>
      <c r="F118" s="17">
        <f t="shared" si="4"/>
        <v>34.799999999999997</v>
      </c>
      <c r="G118" s="2">
        <v>0</v>
      </c>
      <c r="H118" s="2">
        <v>0</v>
      </c>
    </row>
    <row r="119" spans="1:8" ht="17.100000000000001" customHeight="1" x14ac:dyDescent="0.25">
      <c r="A119" s="4"/>
      <c r="B119" s="15" t="s">
        <v>63</v>
      </c>
      <c r="C119" s="16" t="s">
        <v>64</v>
      </c>
      <c r="D119" s="17">
        <v>250</v>
      </c>
      <c r="E119" s="17">
        <v>0</v>
      </c>
      <c r="F119" s="17">
        <f t="shared" si="4"/>
        <v>0</v>
      </c>
      <c r="G119" s="2">
        <v>0</v>
      </c>
      <c r="H119" s="2">
        <v>0</v>
      </c>
    </row>
    <row r="120" spans="1:8" ht="15.75" customHeight="1" x14ac:dyDescent="0.25">
      <c r="A120" s="4"/>
      <c r="B120" s="26" t="s">
        <v>34</v>
      </c>
      <c r="C120" s="26"/>
      <c r="D120" s="17">
        <f>SUM(G106:G119)</f>
        <v>24341</v>
      </c>
      <c r="E120" s="17">
        <f>SUM(H106:H119)</f>
        <v>21169</v>
      </c>
      <c r="F120" s="17">
        <f t="shared" si="4"/>
        <v>86.96848938005833</v>
      </c>
    </row>
    <row r="121" spans="1:8" ht="17.100000000000001" customHeight="1" x14ac:dyDescent="0.25">
      <c r="A121" s="4"/>
      <c r="B121" s="13" t="s">
        <v>73</v>
      </c>
      <c r="C121" s="14"/>
      <c r="D121" s="14"/>
      <c r="E121" s="14"/>
      <c r="F121" s="14"/>
    </row>
    <row r="122" spans="1:8" ht="17.100000000000001" customHeight="1" x14ac:dyDescent="0.25">
      <c r="A122" s="4"/>
      <c r="B122" s="15" t="s">
        <v>74</v>
      </c>
      <c r="C122" s="16" t="s">
        <v>75</v>
      </c>
      <c r="D122" s="17">
        <v>0</v>
      </c>
      <c r="E122" s="17">
        <v>0</v>
      </c>
      <c r="F122" s="17">
        <f t="shared" ref="F122:F127" si="5">IF(D122=0,0,E122/D122)*100</f>
        <v>0</v>
      </c>
      <c r="G122" s="2">
        <v>0</v>
      </c>
      <c r="H122" s="2">
        <v>0</v>
      </c>
    </row>
    <row r="123" spans="1:8" ht="17.100000000000001" customHeight="1" x14ac:dyDescent="0.25">
      <c r="A123" s="4"/>
      <c r="B123" s="15" t="s">
        <v>76</v>
      </c>
      <c r="C123" s="16" t="s">
        <v>77</v>
      </c>
      <c r="D123" s="17">
        <v>92779</v>
      </c>
      <c r="E123" s="17">
        <v>92779</v>
      </c>
      <c r="F123" s="17">
        <f t="shared" si="5"/>
        <v>100</v>
      </c>
      <c r="G123" s="2">
        <v>92779</v>
      </c>
      <c r="H123" s="2">
        <v>92779</v>
      </c>
    </row>
    <row r="124" spans="1:8" ht="17.100000000000001" customHeight="1" x14ac:dyDescent="0.25">
      <c r="A124" s="4"/>
      <c r="B124" s="15" t="s">
        <v>78</v>
      </c>
      <c r="C124" s="16" t="s">
        <v>79</v>
      </c>
      <c r="D124" s="17">
        <v>0</v>
      </c>
      <c r="E124" s="17">
        <v>0</v>
      </c>
      <c r="F124" s="17">
        <f t="shared" si="5"/>
        <v>0</v>
      </c>
      <c r="G124" s="2">
        <v>0</v>
      </c>
      <c r="H124" s="2">
        <v>0</v>
      </c>
    </row>
    <row r="125" spans="1:8" ht="17.100000000000001" customHeight="1" x14ac:dyDescent="0.25">
      <c r="A125" s="4"/>
      <c r="B125" s="15" t="s">
        <v>82</v>
      </c>
      <c r="C125" s="16" t="s">
        <v>83</v>
      </c>
      <c r="D125" s="17">
        <v>82779</v>
      </c>
      <c r="E125" s="17">
        <v>82779</v>
      </c>
      <c r="F125" s="17">
        <f t="shared" si="5"/>
        <v>100</v>
      </c>
      <c r="G125" s="2">
        <v>0</v>
      </c>
      <c r="H125" s="2">
        <v>0</v>
      </c>
    </row>
    <row r="126" spans="1:8" ht="17.100000000000001" customHeight="1" x14ac:dyDescent="0.25">
      <c r="A126" s="4"/>
      <c r="B126" s="15" t="s">
        <v>101</v>
      </c>
      <c r="C126" s="16" t="s">
        <v>102</v>
      </c>
      <c r="D126" s="17">
        <v>10000</v>
      </c>
      <c r="E126" s="17">
        <v>10000</v>
      </c>
      <c r="F126" s="17">
        <f t="shared" si="5"/>
        <v>100</v>
      </c>
      <c r="G126" s="2">
        <v>0</v>
      </c>
      <c r="H126" s="2">
        <v>0</v>
      </c>
    </row>
    <row r="127" spans="1:8" ht="15.75" customHeight="1" x14ac:dyDescent="0.25">
      <c r="A127" s="4"/>
      <c r="B127" s="26" t="s">
        <v>90</v>
      </c>
      <c r="C127" s="26"/>
      <c r="D127" s="17">
        <f>SUM(G122:G126)</f>
        <v>92779</v>
      </c>
      <c r="E127" s="17">
        <f>SUM(H122:H126)</f>
        <v>92779</v>
      </c>
      <c r="F127" s="17">
        <f t="shared" si="5"/>
        <v>100</v>
      </c>
    </row>
    <row r="128" spans="1:8" ht="15.75" customHeight="1" x14ac:dyDescent="0.25">
      <c r="A128" s="4"/>
      <c r="B128" s="18"/>
      <c r="C128" s="19"/>
      <c r="D128" s="20"/>
      <c r="E128" s="20"/>
      <c r="F128" s="20"/>
    </row>
    <row r="129" spans="1:8" ht="15.75" customHeight="1" x14ac:dyDescent="0.25">
      <c r="A129" s="4"/>
      <c r="B129" s="26" t="s">
        <v>103</v>
      </c>
      <c r="C129" s="26"/>
      <c r="D129" s="17">
        <f>SUM(D120,D127)</f>
        <v>117120</v>
      </c>
      <c r="E129" s="17">
        <f>SUM(E120,E127)</f>
        <v>113948</v>
      </c>
      <c r="F129" s="17">
        <f>IF(D129=0,0,E129/D129)*100</f>
        <v>97.291666666666671</v>
      </c>
    </row>
    <row r="130" spans="1:8" ht="15.75" customHeight="1" x14ac:dyDescent="0.25">
      <c r="A130" s="4"/>
      <c r="B130" s="18"/>
      <c r="C130" s="19"/>
      <c r="D130" s="20"/>
      <c r="E130" s="20"/>
      <c r="F130" s="20"/>
    </row>
    <row r="131" spans="1:8" ht="15.75" customHeight="1" x14ac:dyDescent="0.25">
      <c r="A131" s="4"/>
      <c r="B131" s="26" t="s">
        <v>104</v>
      </c>
      <c r="C131" s="26"/>
      <c r="D131" s="17">
        <f>SUM(D129)</f>
        <v>117120</v>
      </c>
      <c r="E131" s="17">
        <f>SUM(E129)</f>
        <v>113948</v>
      </c>
      <c r="F131" s="17">
        <f>IF(D131=0,0,E131/D131)*100</f>
        <v>97.291666666666671</v>
      </c>
    </row>
    <row r="132" spans="1:8" ht="15.75" customHeight="1" x14ac:dyDescent="0.25">
      <c r="A132" s="4"/>
      <c r="B132" s="18"/>
      <c r="C132" s="19"/>
      <c r="D132" s="20"/>
      <c r="E132" s="20"/>
      <c r="F132" s="20"/>
    </row>
    <row r="133" spans="1:8" ht="17.100000000000001" customHeight="1" x14ac:dyDescent="0.25">
      <c r="A133" s="4"/>
      <c r="B133" s="28" t="s">
        <v>105</v>
      </c>
      <c r="C133" s="28"/>
      <c r="D133" s="28"/>
      <c r="E133" s="28"/>
      <c r="F133" s="28"/>
    </row>
    <row r="134" spans="1:8" ht="17.100000000000001" customHeight="1" x14ac:dyDescent="0.25">
      <c r="A134" s="4"/>
      <c r="B134" s="25" t="s">
        <v>106</v>
      </c>
      <c r="C134" s="25"/>
      <c r="D134" s="25"/>
      <c r="E134" s="25"/>
      <c r="F134" s="25"/>
    </row>
    <row r="135" spans="1:8" ht="17.100000000000001" customHeight="1" x14ac:dyDescent="0.25">
      <c r="A135" s="4"/>
      <c r="B135" s="13" t="s">
        <v>13</v>
      </c>
      <c r="C135" s="14"/>
      <c r="D135" s="14"/>
      <c r="E135" s="14"/>
      <c r="F135" s="14"/>
    </row>
    <row r="136" spans="1:8" ht="17.100000000000001" customHeight="1" x14ac:dyDescent="0.25">
      <c r="A136" s="4"/>
      <c r="B136" s="15" t="s">
        <v>14</v>
      </c>
      <c r="C136" s="16" t="s">
        <v>15</v>
      </c>
      <c r="D136" s="17">
        <v>45990</v>
      </c>
      <c r="E136" s="17">
        <v>45989</v>
      </c>
      <c r="F136" s="17">
        <f t="shared" ref="F136:F152" si="6">IF(D136=0,0,E136/D136)*100</f>
        <v>99.997825614263974</v>
      </c>
      <c r="G136" s="2">
        <v>45990</v>
      </c>
      <c r="H136" s="2">
        <v>45989</v>
      </c>
    </row>
    <row r="137" spans="1:8" ht="17.100000000000001" customHeight="1" x14ac:dyDescent="0.25">
      <c r="A137" s="4"/>
      <c r="B137" s="15" t="s">
        <v>16</v>
      </c>
      <c r="C137" s="16" t="s">
        <v>17</v>
      </c>
      <c r="D137" s="17">
        <v>45990</v>
      </c>
      <c r="E137" s="17">
        <v>45989</v>
      </c>
      <c r="F137" s="17">
        <f t="shared" si="6"/>
        <v>99.997825614263974</v>
      </c>
      <c r="G137" s="2">
        <v>0</v>
      </c>
      <c r="H137" s="2">
        <v>0</v>
      </c>
    </row>
    <row r="138" spans="1:8" ht="17.100000000000001" customHeight="1" x14ac:dyDescent="0.25">
      <c r="A138" s="4"/>
      <c r="B138" s="15" t="s">
        <v>39</v>
      </c>
      <c r="C138" s="16" t="s">
        <v>40</v>
      </c>
      <c r="D138" s="17">
        <v>82350</v>
      </c>
      <c r="E138" s="17">
        <v>82345</v>
      </c>
      <c r="F138" s="17">
        <f t="shared" si="6"/>
        <v>99.993928354584099</v>
      </c>
      <c r="G138" s="2">
        <v>82350</v>
      </c>
      <c r="H138" s="2">
        <v>82345</v>
      </c>
    </row>
    <row r="139" spans="1:8" ht="17.100000000000001" customHeight="1" x14ac:dyDescent="0.25">
      <c r="A139" s="4"/>
      <c r="B139" s="15" t="s">
        <v>93</v>
      </c>
      <c r="C139" s="16" t="s">
        <v>94</v>
      </c>
      <c r="D139" s="17">
        <v>81320</v>
      </c>
      <c r="E139" s="17">
        <v>81316</v>
      </c>
      <c r="F139" s="17">
        <f t="shared" si="6"/>
        <v>99.995081160846041</v>
      </c>
      <c r="G139" s="2">
        <v>0</v>
      </c>
      <c r="H139" s="2">
        <v>0</v>
      </c>
    </row>
    <row r="140" spans="1:8" ht="17.100000000000001" customHeight="1" x14ac:dyDescent="0.25">
      <c r="A140" s="4"/>
      <c r="B140" s="15" t="s">
        <v>43</v>
      </c>
      <c r="C140" s="16" t="s">
        <v>44</v>
      </c>
      <c r="D140" s="17">
        <v>1030</v>
      </c>
      <c r="E140" s="17">
        <v>1029</v>
      </c>
      <c r="F140" s="17">
        <f t="shared" si="6"/>
        <v>99.902912621359221</v>
      </c>
      <c r="G140" s="2">
        <v>0</v>
      </c>
      <c r="H140" s="2">
        <v>0</v>
      </c>
    </row>
    <row r="141" spans="1:8" ht="17.100000000000001" customHeight="1" x14ac:dyDescent="0.25">
      <c r="A141" s="4"/>
      <c r="B141" s="15" t="s">
        <v>18</v>
      </c>
      <c r="C141" s="16" t="s">
        <v>19</v>
      </c>
      <c r="D141" s="17">
        <v>24940</v>
      </c>
      <c r="E141" s="17">
        <v>24577</v>
      </c>
      <c r="F141" s="17">
        <f t="shared" si="6"/>
        <v>98.544506816359274</v>
      </c>
      <c r="G141" s="2">
        <v>24940</v>
      </c>
      <c r="H141" s="2">
        <v>24577</v>
      </c>
    </row>
    <row r="142" spans="1:8" ht="17.100000000000001" customHeight="1" x14ac:dyDescent="0.25">
      <c r="A142" s="4"/>
      <c r="B142" s="15" t="s">
        <v>20</v>
      </c>
      <c r="C142" s="16" t="s">
        <v>21</v>
      </c>
      <c r="D142" s="17">
        <v>15000</v>
      </c>
      <c r="E142" s="17">
        <v>14698</v>
      </c>
      <c r="F142" s="17">
        <f t="shared" si="6"/>
        <v>97.986666666666665</v>
      </c>
      <c r="G142" s="2">
        <v>0</v>
      </c>
      <c r="H142" s="2">
        <v>0</v>
      </c>
    </row>
    <row r="143" spans="1:8" ht="17.100000000000001" customHeight="1" x14ac:dyDescent="0.25">
      <c r="A143" s="4"/>
      <c r="B143" s="15" t="s">
        <v>22</v>
      </c>
      <c r="C143" s="16" t="s">
        <v>23</v>
      </c>
      <c r="D143" s="17">
        <v>6340</v>
      </c>
      <c r="E143" s="17">
        <v>6337</v>
      </c>
      <c r="F143" s="17">
        <f t="shared" si="6"/>
        <v>99.952681388012621</v>
      </c>
      <c r="G143" s="2">
        <v>0</v>
      </c>
      <c r="H143" s="2">
        <v>0</v>
      </c>
    </row>
    <row r="144" spans="1:8" ht="17.100000000000001" customHeight="1" x14ac:dyDescent="0.25">
      <c r="A144" s="4"/>
      <c r="B144" s="15" t="s">
        <v>24</v>
      </c>
      <c r="C144" s="16" t="s">
        <v>25</v>
      </c>
      <c r="D144" s="17">
        <v>3600</v>
      </c>
      <c r="E144" s="17">
        <v>3542</v>
      </c>
      <c r="F144" s="17">
        <f t="shared" si="6"/>
        <v>98.388888888888886</v>
      </c>
      <c r="G144" s="2">
        <v>0</v>
      </c>
      <c r="H144" s="2">
        <v>0</v>
      </c>
    </row>
    <row r="145" spans="1:8" ht="17.100000000000001" customHeight="1" x14ac:dyDescent="0.25">
      <c r="A145" s="4"/>
      <c r="B145" s="15" t="s">
        <v>26</v>
      </c>
      <c r="C145" s="16" t="s">
        <v>27</v>
      </c>
      <c r="D145" s="17">
        <v>15544</v>
      </c>
      <c r="E145" s="17">
        <v>13998</v>
      </c>
      <c r="F145" s="17">
        <f t="shared" si="6"/>
        <v>90.054040144107049</v>
      </c>
      <c r="G145" s="2">
        <v>15544</v>
      </c>
      <c r="H145" s="2">
        <v>13998</v>
      </c>
    </row>
    <row r="146" spans="1:8" ht="17.100000000000001" customHeight="1" x14ac:dyDescent="0.25">
      <c r="A146" s="4"/>
      <c r="B146" s="15" t="s">
        <v>28</v>
      </c>
      <c r="C146" s="16" t="s">
        <v>29</v>
      </c>
      <c r="D146" s="17">
        <v>124</v>
      </c>
      <c r="E146" s="17">
        <v>49</v>
      </c>
      <c r="F146" s="17">
        <f t="shared" si="6"/>
        <v>39.516129032258064</v>
      </c>
      <c r="G146" s="2">
        <v>0</v>
      </c>
      <c r="H146" s="2">
        <v>0</v>
      </c>
    </row>
    <row r="147" spans="1:8" ht="17.100000000000001" customHeight="1" x14ac:dyDescent="0.25">
      <c r="A147" s="4"/>
      <c r="B147" s="15" t="s">
        <v>30</v>
      </c>
      <c r="C147" s="16" t="s">
        <v>31</v>
      </c>
      <c r="D147" s="17">
        <v>334</v>
      </c>
      <c r="E147" s="17">
        <v>75</v>
      </c>
      <c r="F147" s="17">
        <f t="shared" si="6"/>
        <v>22.45508982035928</v>
      </c>
      <c r="G147" s="2">
        <v>0</v>
      </c>
      <c r="H147" s="2">
        <v>0</v>
      </c>
    </row>
    <row r="148" spans="1:8" ht="17.100000000000001" customHeight="1" x14ac:dyDescent="0.25">
      <c r="A148" s="4"/>
      <c r="B148" s="15" t="s">
        <v>49</v>
      </c>
      <c r="C148" s="16" t="s">
        <v>50</v>
      </c>
      <c r="D148" s="17">
        <v>14700</v>
      </c>
      <c r="E148" s="17">
        <v>13488</v>
      </c>
      <c r="F148" s="17">
        <f t="shared" si="6"/>
        <v>91.755102040816325</v>
      </c>
      <c r="G148" s="2">
        <v>0</v>
      </c>
      <c r="H148" s="2">
        <v>0</v>
      </c>
    </row>
    <row r="149" spans="1:8" ht="17.100000000000001" customHeight="1" x14ac:dyDescent="0.25">
      <c r="A149" s="4"/>
      <c r="B149" s="15" t="s">
        <v>51</v>
      </c>
      <c r="C149" s="16" t="s">
        <v>52</v>
      </c>
      <c r="D149" s="17">
        <v>386</v>
      </c>
      <c r="E149" s="17">
        <v>386</v>
      </c>
      <c r="F149" s="17">
        <f t="shared" si="6"/>
        <v>100</v>
      </c>
      <c r="G149" s="2">
        <v>0</v>
      </c>
      <c r="H149" s="2">
        <v>0</v>
      </c>
    </row>
    <row r="150" spans="1:8" ht="17.100000000000001" customHeight="1" x14ac:dyDescent="0.25">
      <c r="A150" s="4"/>
      <c r="B150" s="15" t="s">
        <v>59</v>
      </c>
      <c r="C150" s="16" t="s">
        <v>60</v>
      </c>
      <c r="D150" s="17">
        <v>0</v>
      </c>
      <c r="E150" s="17">
        <v>0</v>
      </c>
      <c r="F150" s="17">
        <f t="shared" si="6"/>
        <v>0</v>
      </c>
      <c r="G150" s="2">
        <v>0</v>
      </c>
      <c r="H150" s="2">
        <v>0</v>
      </c>
    </row>
    <row r="151" spans="1:8" ht="17.100000000000001" customHeight="1" x14ac:dyDescent="0.25">
      <c r="A151" s="4"/>
      <c r="B151" s="15" t="s">
        <v>61</v>
      </c>
      <c r="C151" s="16" t="s">
        <v>62</v>
      </c>
      <c r="D151" s="17">
        <v>0</v>
      </c>
      <c r="E151" s="17">
        <v>0</v>
      </c>
      <c r="F151" s="17">
        <f t="shared" si="6"/>
        <v>0</v>
      </c>
      <c r="G151" s="2">
        <v>0</v>
      </c>
      <c r="H151" s="2">
        <v>0</v>
      </c>
    </row>
    <row r="152" spans="1:8" ht="15.75" customHeight="1" x14ac:dyDescent="0.25">
      <c r="A152" s="4"/>
      <c r="B152" s="26" t="s">
        <v>34</v>
      </c>
      <c r="C152" s="26"/>
      <c r="D152" s="17">
        <f>SUM(G136:G151)</f>
        <v>168824</v>
      </c>
      <c r="E152" s="17">
        <f>SUM(H136:H151)</f>
        <v>166909</v>
      </c>
      <c r="F152" s="17">
        <f t="shared" si="6"/>
        <v>98.865682604369042</v>
      </c>
    </row>
    <row r="153" spans="1:8" ht="15.75" customHeight="1" x14ac:dyDescent="0.25">
      <c r="A153" s="4"/>
      <c r="B153" s="18"/>
      <c r="C153" s="19"/>
      <c r="D153" s="20"/>
      <c r="E153" s="20"/>
      <c r="F153" s="20"/>
    </row>
    <row r="154" spans="1:8" ht="15.75" customHeight="1" x14ac:dyDescent="0.25">
      <c r="A154" s="4"/>
      <c r="B154" s="26" t="s">
        <v>107</v>
      </c>
      <c r="C154" s="26"/>
      <c r="D154" s="17">
        <f>SUM(D152)</f>
        <v>168824</v>
      </c>
      <c r="E154" s="17">
        <f>SUM(E152)</f>
        <v>166909</v>
      </c>
      <c r="F154" s="17">
        <f>IF(D154=0,0,E154/D154)*100</f>
        <v>98.865682604369042</v>
      </c>
    </row>
    <row r="155" spans="1:8" ht="9" customHeight="1" x14ac:dyDescent="0.25">
      <c r="A155" s="4"/>
      <c r="B155" s="18"/>
      <c r="C155" s="19"/>
      <c r="D155" s="20"/>
      <c r="E155" s="20"/>
      <c r="F155" s="20"/>
    </row>
    <row r="156" spans="1:8" ht="17.100000000000001" customHeight="1" x14ac:dyDescent="0.25">
      <c r="A156" s="4"/>
      <c r="B156" s="25" t="s">
        <v>108</v>
      </c>
      <c r="C156" s="25"/>
      <c r="D156" s="25"/>
      <c r="E156" s="25"/>
      <c r="F156" s="25"/>
    </row>
    <row r="157" spans="1:8" ht="17.100000000000001" customHeight="1" x14ac:dyDescent="0.25">
      <c r="A157" s="4"/>
      <c r="B157" s="13" t="s">
        <v>13</v>
      </c>
      <c r="C157" s="14"/>
      <c r="D157" s="14"/>
      <c r="E157" s="14"/>
      <c r="F157" s="14"/>
    </row>
    <row r="158" spans="1:8" ht="17.100000000000001" customHeight="1" x14ac:dyDescent="0.25">
      <c r="A158" s="4"/>
      <c r="B158" s="15" t="s">
        <v>26</v>
      </c>
      <c r="C158" s="16" t="s">
        <v>27</v>
      </c>
      <c r="D158" s="17">
        <v>0</v>
      </c>
      <c r="E158" s="17">
        <v>0</v>
      </c>
      <c r="F158" s="17">
        <f>IF(D158=0,0,E158/D158)*100</f>
        <v>0</v>
      </c>
      <c r="G158" s="2">
        <v>0</v>
      </c>
      <c r="H158" s="2">
        <v>0</v>
      </c>
    </row>
    <row r="159" spans="1:8" ht="17.100000000000001" customHeight="1" x14ac:dyDescent="0.25">
      <c r="A159" s="4"/>
      <c r="B159" s="15" t="s">
        <v>49</v>
      </c>
      <c r="C159" s="16" t="s">
        <v>50</v>
      </c>
      <c r="D159" s="17">
        <v>0</v>
      </c>
      <c r="E159" s="17">
        <v>0</v>
      </c>
      <c r="F159" s="17">
        <f>IF(D159=0,0,E159/D159)*100</f>
        <v>0</v>
      </c>
      <c r="G159" s="2">
        <v>0</v>
      </c>
      <c r="H159" s="2">
        <v>0</v>
      </c>
    </row>
    <row r="160" spans="1:8" ht="15.75" customHeight="1" x14ac:dyDescent="0.25">
      <c r="A160" s="4"/>
      <c r="B160" s="26" t="s">
        <v>34</v>
      </c>
      <c r="C160" s="26"/>
      <c r="D160" s="17">
        <f>SUM(G158:G159)</f>
        <v>0</v>
      </c>
      <c r="E160" s="17">
        <f>SUM(H158:H159)</f>
        <v>0</v>
      </c>
      <c r="F160" s="17">
        <f>IF(D160=0,0,E160/D160)*100</f>
        <v>0</v>
      </c>
    </row>
    <row r="161" spans="1:8" ht="17.100000000000001" customHeight="1" x14ac:dyDescent="0.25">
      <c r="A161" s="4"/>
      <c r="B161" s="13" t="s">
        <v>73</v>
      </c>
      <c r="C161" s="14"/>
      <c r="D161" s="14"/>
      <c r="E161" s="14"/>
      <c r="F161" s="14"/>
    </row>
    <row r="162" spans="1:8" ht="17.100000000000001" customHeight="1" x14ac:dyDescent="0.25">
      <c r="A162" s="4"/>
      <c r="B162" s="15" t="s">
        <v>74</v>
      </c>
      <c r="C162" s="16" t="s">
        <v>75</v>
      </c>
      <c r="D162" s="17">
        <v>961097</v>
      </c>
      <c r="E162" s="17">
        <v>0</v>
      </c>
      <c r="F162" s="17">
        <f>IF(D162=0,0,E162/D162)*100</f>
        <v>0</v>
      </c>
      <c r="G162" s="2">
        <v>961097</v>
      </c>
      <c r="H162" s="2">
        <v>0</v>
      </c>
    </row>
    <row r="163" spans="1:8" ht="15.75" customHeight="1" x14ac:dyDescent="0.25">
      <c r="A163" s="4"/>
      <c r="B163" s="26" t="s">
        <v>90</v>
      </c>
      <c r="C163" s="26"/>
      <c r="D163" s="17">
        <f>SUM(G162)</f>
        <v>961097</v>
      </c>
      <c r="E163" s="17">
        <f>SUM(H162)</f>
        <v>0</v>
      </c>
      <c r="F163" s="17">
        <f>IF(D163=0,0,E163/D163)*100</f>
        <v>0</v>
      </c>
    </row>
    <row r="164" spans="1:8" ht="15.75" customHeight="1" x14ac:dyDescent="0.25">
      <c r="A164" s="4"/>
      <c r="B164" s="18"/>
      <c r="C164" s="19"/>
      <c r="D164" s="20"/>
      <c r="E164" s="20"/>
      <c r="F164" s="20"/>
    </row>
    <row r="165" spans="1:8" ht="15.75" customHeight="1" x14ac:dyDescent="0.25">
      <c r="A165" s="4"/>
      <c r="B165" s="26" t="s">
        <v>109</v>
      </c>
      <c r="C165" s="26"/>
      <c r="D165" s="17">
        <f>SUM(D160,D163)</f>
        <v>961097</v>
      </c>
      <c r="E165" s="17">
        <f>SUM(E160,E163)</f>
        <v>0</v>
      </c>
      <c r="F165" s="17">
        <f>IF(D165=0,0,E165/D165)*100</f>
        <v>0</v>
      </c>
    </row>
    <row r="166" spans="1:8" ht="15.75" customHeight="1" x14ac:dyDescent="0.25">
      <c r="A166" s="4"/>
      <c r="B166" s="18"/>
      <c r="C166" s="19"/>
      <c r="D166" s="20"/>
      <c r="E166" s="20"/>
      <c r="F166" s="20"/>
    </row>
    <row r="167" spans="1:8" ht="17.100000000000001" customHeight="1" x14ac:dyDescent="0.25">
      <c r="A167" s="4"/>
      <c r="B167" s="25" t="s">
        <v>110</v>
      </c>
      <c r="C167" s="25"/>
      <c r="D167" s="25"/>
      <c r="E167" s="25"/>
      <c r="F167" s="25"/>
    </row>
    <row r="168" spans="1:8" ht="17.100000000000001" customHeight="1" x14ac:dyDescent="0.25">
      <c r="A168" s="4"/>
      <c r="B168" s="13" t="s">
        <v>13</v>
      </c>
      <c r="C168" s="14"/>
      <c r="D168" s="14"/>
      <c r="E168" s="14"/>
      <c r="F168" s="14"/>
    </row>
    <row r="169" spans="1:8" ht="17.100000000000001" customHeight="1" x14ac:dyDescent="0.25">
      <c r="A169" s="4"/>
      <c r="B169" s="15" t="s">
        <v>26</v>
      </c>
      <c r="C169" s="16" t="s">
        <v>27</v>
      </c>
      <c r="D169" s="17">
        <v>7783</v>
      </c>
      <c r="E169" s="17">
        <v>0</v>
      </c>
      <c r="F169" s="17">
        <f>IF(D169=0,0,E169/D169)*100</f>
        <v>0</v>
      </c>
      <c r="G169" s="2">
        <v>7783</v>
      </c>
      <c r="H169" s="2">
        <v>0</v>
      </c>
    </row>
    <row r="170" spans="1:8" ht="17.100000000000001" customHeight="1" x14ac:dyDescent="0.25">
      <c r="A170" s="4"/>
      <c r="B170" s="15" t="s">
        <v>49</v>
      </c>
      <c r="C170" s="16" t="s">
        <v>50</v>
      </c>
      <c r="D170" s="17">
        <v>7783</v>
      </c>
      <c r="E170" s="17">
        <v>0</v>
      </c>
      <c r="F170" s="17">
        <f>IF(D170=0,0,E170/D170)*100</f>
        <v>0</v>
      </c>
      <c r="G170" s="2">
        <v>0</v>
      </c>
      <c r="H170" s="2">
        <v>0</v>
      </c>
    </row>
    <row r="171" spans="1:8" ht="15.75" customHeight="1" x14ac:dyDescent="0.25">
      <c r="A171" s="4"/>
      <c r="B171" s="26" t="s">
        <v>34</v>
      </c>
      <c r="C171" s="26"/>
      <c r="D171" s="17">
        <f>SUM(G169:G170)</f>
        <v>7783</v>
      </c>
      <c r="E171" s="17">
        <f>SUM(H169:H170)</f>
        <v>0</v>
      </c>
      <c r="F171" s="17">
        <f>IF(D171=0,0,E171/D171)*100</f>
        <v>0</v>
      </c>
    </row>
    <row r="172" spans="1:8" ht="15.75" customHeight="1" x14ac:dyDescent="0.25">
      <c r="A172" s="4"/>
      <c r="B172" s="18"/>
      <c r="C172" s="19"/>
      <c r="D172" s="20"/>
      <c r="E172" s="20"/>
      <c r="F172" s="20"/>
    </row>
    <row r="173" spans="1:8" ht="15.75" customHeight="1" x14ac:dyDescent="0.25">
      <c r="A173" s="4"/>
      <c r="B173" s="26" t="s">
        <v>111</v>
      </c>
      <c r="C173" s="26"/>
      <c r="D173" s="17">
        <f>SUM(D171)</f>
        <v>7783</v>
      </c>
      <c r="E173" s="17">
        <f>SUM(E171)</f>
        <v>0</v>
      </c>
      <c r="F173" s="17">
        <f>IF(D173=0,0,E173/D173)*100</f>
        <v>0</v>
      </c>
    </row>
    <row r="174" spans="1:8" ht="15.75" customHeight="1" x14ac:dyDescent="0.25">
      <c r="A174" s="4"/>
      <c r="B174" s="18"/>
      <c r="C174" s="19"/>
      <c r="D174" s="20"/>
      <c r="E174" s="20"/>
      <c r="F174" s="20"/>
    </row>
    <row r="175" spans="1:8" ht="15.75" customHeight="1" x14ac:dyDescent="0.25">
      <c r="A175" s="4"/>
      <c r="B175" s="26" t="s">
        <v>112</v>
      </c>
      <c r="C175" s="26"/>
      <c r="D175" s="17">
        <f>SUM(D154,D165,D173)</f>
        <v>1137704</v>
      </c>
      <c r="E175" s="17">
        <f>SUM(E154,E165,E173)</f>
        <v>166909</v>
      </c>
      <c r="F175" s="17">
        <f>IF(D175=0,0,E175/D175)*100</f>
        <v>14.670687630526041</v>
      </c>
    </row>
    <row r="176" spans="1:8" ht="15.75" customHeight="1" x14ac:dyDescent="0.25">
      <c r="A176" s="4"/>
      <c r="B176" s="18"/>
      <c r="C176" s="19"/>
      <c r="D176" s="20"/>
      <c r="E176" s="20"/>
      <c r="F176" s="20"/>
    </row>
    <row r="177" spans="1:8" ht="15.75" customHeight="1" x14ac:dyDescent="0.25">
      <c r="A177" s="4"/>
      <c r="B177" s="26" t="s">
        <v>113</v>
      </c>
      <c r="C177" s="26"/>
      <c r="D177" s="17">
        <f>SUM(D131,D175)</f>
        <v>1254824</v>
      </c>
      <c r="E177" s="17">
        <f>SUM(E131,E175)</f>
        <v>280857</v>
      </c>
      <c r="F177" s="17">
        <f>IF(D177=0,0,E177/D177)*100</f>
        <v>22.382182680599033</v>
      </c>
    </row>
    <row r="178" spans="1:8" ht="8.25" customHeight="1" x14ac:dyDescent="0.25">
      <c r="A178" s="4"/>
      <c r="B178" s="18"/>
      <c r="C178" s="19"/>
      <c r="D178" s="20"/>
      <c r="E178" s="20"/>
      <c r="F178" s="20"/>
    </row>
    <row r="179" spans="1:8" ht="16.5" hidden="1" customHeight="1" x14ac:dyDescent="0.25">
      <c r="A179" s="4"/>
      <c r="B179" s="18"/>
      <c r="C179" s="19"/>
      <c r="D179" s="20"/>
      <c r="E179" s="20"/>
      <c r="F179" s="20"/>
    </row>
    <row r="180" spans="1:8" ht="17.100000000000001" customHeight="1" x14ac:dyDescent="0.25">
      <c r="A180" s="4"/>
      <c r="B180" s="27" t="s">
        <v>114</v>
      </c>
      <c r="C180" s="27"/>
      <c r="D180" s="27"/>
      <c r="E180" s="27"/>
      <c r="F180" s="27"/>
    </row>
    <row r="181" spans="1:8" ht="17.100000000000001" customHeight="1" x14ac:dyDescent="0.25">
      <c r="A181" s="4"/>
      <c r="B181" s="28" t="s">
        <v>115</v>
      </c>
      <c r="C181" s="28"/>
      <c r="D181" s="28"/>
      <c r="E181" s="28"/>
      <c r="F181" s="28"/>
    </row>
    <row r="182" spans="1:8" ht="17.100000000000001" customHeight="1" x14ac:dyDescent="0.25">
      <c r="A182" s="4"/>
      <c r="B182" s="25" t="s">
        <v>116</v>
      </c>
      <c r="C182" s="25"/>
      <c r="D182" s="25"/>
      <c r="E182" s="25"/>
      <c r="F182" s="25"/>
    </row>
    <row r="183" spans="1:8" ht="17.100000000000001" customHeight="1" x14ac:dyDescent="0.25">
      <c r="A183" s="4"/>
      <c r="B183" s="13" t="s">
        <v>13</v>
      </c>
      <c r="C183" s="14"/>
      <c r="D183" s="14"/>
      <c r="E183" s="14"/>
      <c r="F183" s="14"/>
    </row>
    <row r="184" spans="1:8" ht="17.100000000000001" customHeight="1" x14ac:dyDescent="0.25">
      <c r="A184" s="4"/>
      <c r="B184" s="15" t="s">
        <v>14</v>
      </c>
      <c r="C184" s="16" t="s">
        <v>15</v>
      </c>
      <c r="D184" s="17">
        <v>873426</v>
      </c>
      <c r="E184" s="17">
        <v>872542</v>
      </c>
      <c r="F184" s="17">
        <f t="shared" ref="F184:F205" si="7">IF(D184=0,0,E184/D184)*100</f>
        <v>99.898789365097912</v>
      </c>
      <c r="G184" s="2">
        <v>873426</v>
      </c>
      <c r="H184" s="2">
        <v>872542</v>
      </c>
    </row>
    <row r="185" spans="1:8" ht="17.100000000000001" customHeight="1" x14ac:dyDescent="0.25">
      <c r="A185" s="4"/>
      <c r="B185" s="15" t="s">
        <v>16</v>
      </c>
      <c r="C185" s="16" t="s">
        <v>17</v>
      </c>
      <c r="D185" s="17">
        <v>873426</v>
      </c>
      <c r="E185" s="17">
        <v>872542</v>
      </c>
      <c r="F185" s="17">
        <f t="shared" si="7"/>
        <v>99.898789365097912</v>
      </c>
      <c r="G185" s="2">
        <v>0</v>
      </c>
      <c r="H185" s="2">
        <v>0</v>
      </c>
    </row>
    <row r="186" spans="1:8" ht="17.100000000000001" customHeight="1" x14ac:dyDescent="0.25">
      <c r="A186" s="4"/>
      <c r="B186" s="15" t="s">
        <v>39</v>
      </c>
      <c r="C186" s="16" t="s">
        <v>40</v>
      </c>
      <c r="D186" s="17">
        <v>162703</v>
      </c>
      <c r="E186" s="17">
        <v>88706</v>
      </c>
      <c r="F186" s="17">
        <f t="shared" si="7"/>
        <v>54.520199381695477</v>
      </c>
      <c r="G186" s="2">
        <v>162703</v>
      </c>
      <c r="H186" s="2">
        <v>88706</v>
      </c>
    </row>
    <row r="187" spans="1:8" ht="17.100000000000001" customHeight="1" x14ac:dyDescent="0.25">
      <c r="A187" s="4"/>
      <c r="B187" s="15" t="s">
        <v>41</v>
      </c>
      <c r="C187" s="16" t="s">
        <v>42</v>
      </c>
      <c r="D187" s="17">
        <v>550</v>
      </c>
      <c r="E187" s="17">
        <v>512</v>
      </c>
      <c r="F187" s="17">
        <f t="shared" si="7"/>
        <v>93.090909090909093</v>
      </c>
      <c r="G187" s="2">
        <v>0</v>
      </c>
      <c r="H187" s="2">
        <v>0</v>
      </c>
    </row>
    <row r="188" spans="1:8" ht="17.100000000000001" customHeight="1" x14ac:dyDescent="0.25">
      <c r="A188" s="4"/>
      <c r="B188" s="15" t="s">
        <v>43</v>
      </c>
      <c r="C188" s="16" t="s">
        <v>44</v>
      </c>
      <c r="D188" s="17">
        <v>30000</v>
      </c>
      <c r="E188" s="17">
        <v>19987</v>
      </c>
      <c r="F188" s="17">
        <f t="shared" si="7"/>
        <v>66.623333333333335</v>
      </c>
      <c r="G188" s="2">
        <v>0</v>
      </c>
      <c r="H188" s="2">
        <v>0</v>
      </c>
    </row>
    <row r="189" spans="1:8" ht="17.100000000000001" customHeight="1" x14ac:dyDescent="0.25">
      <c r="A189" s="4"/>
      <c r="B189" s="15" t="s">
        <v>117</v>
      </c>
      <c r="C189" s="16" t="s">
        <v>118</v>
      </c>
      <c r="D189" s="17">
        <v>32357</v>
      </c>
      <c r="E189" s="17">
        <v>31737</v>
      </c>
      <c r="F189" s="17">
        <f t="shared" si="7"/>
        <v>98.083876750007732</v>
      </c>
      <c r="G189" s="2">
        <v>0</v>
      </c>
      <c r="H189" s="2">
        <v>0</v>
      </c>
    </row>
    <row r="190" spans="1:8" ht="17.100000000000001" customHeight="1" x14ac:dyDescent="0.25">
      <c r="A190" s="4"/>
      <c r="B190" s="15" t="s">
        <v>119</v>
      </c>
      <c r="C190" s="16" t="s">
        <v>120</v>
      </c>
      <c r="D190" s="17">
        <v>99796</v>
      </c>
      <c r="E190" s="17">
        <v>36470</v>
      </c>
      <c r="F190" s="17">
        <f t="shared" si="7"/>
        <v>36.544550883802955</v>
      </c>
      <c r="G190" s="2">
        <v>0</v>
      </c>
      <c r="H190" s="2">
        <v>0</v>
      </c>
    </row>
    <row r="191" spans="1:8" ht="17.100000000000001" customHeight="1" x14ac:dyDescent="0.25">
      <c r="A191" s="4"/>
      <c r="B191" s="15" t="s">
        <v>18</v>
      </c>
      <c r="C191" s="16" t="s">
        <v>19</v>
      </c>
      <c r="D191" s="17">
        <v>205318</v>
      </c>
      <c r="E191" s="17">
        <v>200742</v>
      </c>
      <c r="F191" s="17">
        <f t="shared" si="7"/>
        <v>97.771262139705243</v>
      </c>
      <c r="G191" s="2">
        <v>205318</v>
      </c>
      <c r="H191" s="2">
        <v>200742</v>
      </c>
    </row>
    <row r="192" spans="1:8" ht="17.100000000000001" customHeight="1" x14ac:dyDescent="0.25">
      <c r="A192" s="4"/>
      <c r="B192" s="15" t="s">
        <v>20</v>
      </c>
      <c r="C192" s="16" t="s">
        <v>21</v>
      </c>
      <c r="D192" s="17">
        <v>108157</v>
      </c>
      <c r="E192" s="17">
        <v>107641</v>
      </c>
      <c r="F192" s="17">
        <f t="shared" si="7"/>
        <v>99.522915761346937</v>
      </c>
      <c r="G192" s="2">
        <v>0</v>
      </c>
      <c r="H192" s="2">
        <v>0</v>
      </c>
    </row>
    <row r="193" spans="1:8" ht="17.100000000000001" customHeight="1" x14ac:dyDescent="0.25">
      <c r="A193" s="4"/>
      <c r="B193" s="15" t="s">
        <v>121</v>
      </c>
      <c r="C193" s="16" t="s">
        <v>122</v>
      </c>
      <c r="D193" s="17">
        <v>24058</v>
      </c>
      <c r="E193" s="17">
        <v>23273</v>
      </c>
      <c r="F193" s="17">
        <f t="shared" si="7"/>
        <v>96.737052124033582</v>
      </c>
      <c r="G193" s="2">
        <v>0</v>
      </c>
      <c r="H193" s="2">
        <v>0</v>
      </c>
    </row>
    <row r="194" spans="1:8" ht="17.100000000000001" customHeight="1" x14ac:dyDescent="0.25">
      <c r="A194" s="4"/>
      <c r="B194" s="15" t="s">
        <v>22</v>
      </c>
      <c r="C194" s="16" t="s">
        <v>23</v>
      </c>
      <c r="D194" s="17">
        <v>46065</v>
      </c>
      <c r="E194" s="17">
        <v>45125</v>
      </c>
      <c r="F194" s="17">
        <f t="shared" si="7"/>
        <v>97.959405188320844</v>
      </c>
      <c r="G194" s="2">
        <v>0</v>
      </c>
      <c r="H194" s="2">
        <v>0</v>
      </c>
    </row>
    <row r="195" spans="1:8" ht="17.100000000000001" customHeight="1" x14ac:dyDescent="0.25">
      <c r="A195" s="4"/>
      <c r="B195" s="15" t="s">
        <v>24</v>
      </c>
      <c r="C195" s="16" t="s">
        <v>25</v>
      </c>
      <c r="D195" s="17">
        <v>27038</v>
      </c>
      <c r="E195" s="17">
        <v>24703</v>
      </c>
      <c r="F195" s="17">
        <f t="shared" si="7"/>
        <v>91.364006213477339</v>
      </c>
      <c r="G195" s="2">
        <v>0</v>
      </c>
      <c r="H195" s="2">
        <v>0</v>
      </c>
    </row>
    <row r="196" spans="1:8" ht="17.100000000000001" customHeight="1" x14ac:dyDescent="0.25">
      <c r="A196" s="4"/>
      <c r="B196" s="15" t="s">
        <v>26</v>
      </c>
      <c r="C196" s="16" t="s">
        <v>27</v>
      </c>
      <c r="D196" s="17">
        <v>430940</v>
      </c>
      <c r="E196" s="17">
        <v>225261</v>
      </c>
      <c r="F196" s="17">
        <f t="shared" si="7"/>
        <v>52.272010024597392</v>
      </c>
      <c r="G196" s="2">
        <v>430940</v>
      </c>
      <c r="H196" s="2">
        <v>225261</v>
      </c>
    </row>
    <row r="197" spans="1:8" ht="17.100000000000001" customHeight="1" x14ac:dyDescent="0.25">
      <c r="A197" s="4"/>
      <c r="B197" s="15" t="s">
        <v>45</v>
      </c>
      <c r="C197" s="16" t="s">
        <v>46</v>
      </c>
      <c r="D197" s="17">
        <v>130000</v>
      </c>
      <c r="E197" s="17">
        <v>73222</v>
      </c>
      <c r="F197" s="17">
        <f t="shared" si="7"/>
        <v>56.324615384615385</v>
      </c>
      <c r="G197" s="2">
        <v>0</v>
      </c>
      <c r="H197" s="2">
        <v>0</v>
      </c>
    </row>
    <row r="198" spans="1:8" ht="17.100000000000001" customHeight="1" x14ac:dyDescent="0.25">
      <c r="A198" s="4"/>
      <c r="B198" s="15" t="s">
        <v>47</v>
      </c>
      <c r="C198" s="16" t="s">
        <v>48</v>
      </c>
      <c r="D198" s="17">
        <v>2000</v>
      </c>
      <c r="E198" s="17">
        <v>702</v>
      </c>
      <c r="F198" s="17">
        <f t="shared" si="7"/>
        <v>35.099999999999994</v>
      </c>
      <c r="G198" s="2">
        <v>0</v>
      </c>
      <c r="H198" s="2">
        <v>0</v>
      </c>
    </row>
    <row r="199" spans="1:8" ht="17.100000000000001" customHeight="1" x14ac:dyDescent="0.25">
      <c r="A199" s="4"/>
      <c r="B199" s="15" t="s">
        <v>123</v>
      </c>
      <c r="C199" s="16" t="s">
        <v>124</v>
      </c>
      <c r="D199" s="17">
        <v>6600</v>
      </c>
      <c r="E199" s="17">
        <v>6600</v>
      </c>
      <c r="F199" s="17">
        <f t="shared" si="7"/>
        <v>100</v>
      </c>
      <c r="G199" s="2">
        <v>0</v>
      </c>
      <c r="H199" s="2">
        <v>0</v>
      </c>
    </row>
    <row r="200" spans="1:8" ht="17.100000000000001" customHeight="1" x14ac:dyDescent="0.25">
      <c r="A200" s="4"/>
      <c r="B200" s="15" t="s">
        <v>28</v>
      </c>
      <c r="C200" s="16" t="s">
        <v>29</v>
      </c>
      <c r="D200" s="17">
        <v>33277</v>
      </c>
      <c r="E200" s="17">
        <v>19862</v>
      </c>
      <c r="F200" s="17">
        <f t="shared" si="7"/>
        <v>59.686870811671724</v>
      </c>
      <c r="G200" s="2">
        <v>0</v>
      </c>
      <c r="H200" s="2">
        <v>0</v>
      </c>
    </row>
    <row r="201" spans="1:8" ht="17.100000000000001" customHeight="1" x14ac:dyDescent="0.25">
      <c r="A201" s="4"/>
      <c r="B201" s="15" t="s">
        <v>30</v>
      </c>
      <c r="C201" s="16" t="s">
        <v>31</v>
      </c>
      <c r="D201" s="17">
        <v>80204</v>
      </c>
      <c r="E201" s="17">
        <v>76947</v>
      </c>
      <c r="F201" s="17">
        <f t="shared" si="7"/>
        <v>95.939105281532093</v>
      </c>
      <c r="G201" s="2">
        <v>0</v>
      </c>
      <c r="H201" s="2">
        <v>0</v>
      </c>
    </row>
    <row r="202" spans="1:8" ht="17.100000000000001" customHeight="1" x14ac:dyDescent="0.25">
      <c r="A202" s="4"/>
      <c r="B202" s="15" t="s">
        <v>49</v>
      </c>
      <c r="C202" s="16" t="s">
        <v>50</v>
      </c>
      <c r="D202" s="17">
        <v>70751</v>
      </c>
      <c r="E202" s="17">
        <v>47907</v>
      </c>
      <c r="F202" s="17">
        <f t="shared" si="7"/>
        <v>67.712117143220595</v>
      </c>
      <c r="G202" s="2">
        <v>0</v>
      </c>
      <c r="H202" s="2">
        <v>0</v>
      </c>
    </row>
    <row r="203" spans="1:8" ht="17.100000000000001" customHeight="1" x14ac:dyDescent="0.25">
      <c r="A203" s="4"/>
      <c r="B203" s="15" t="s">
        <v>51</v>
      </c>
      <c r="C203" s="16" t="s">
        <v>52</v>
      </c>
      <c r="D203" s="17">
        <v>300</v>
      </c>
      <c r="E203" s="17">
        <v>21</v>
      </c>
      <c r="F203" s="17">
        <f t="shared" si="7"/>
        <v>7.0000000000000009</v>
      </c>
      <c r="G203" s="2">
        <v>0</v>
      </c>
      <c r="H203" s="2">
        <v>0</v>
      </c>
    </row>
    <row r="204" spans="1:8" ht="17.100000000000001" customHeight="1" x14ac:dyDescent="0.25">
      <c r="A204" s="4"/>
      <c r="B204" s="15" t="s">
        <v>32</v>
      </c>
      <c r="C204" s="16" t="s">
        <v>33</v>
      </c>
      <c r="D204" s="17">
        <v>107808</v>
      </c>
      <c r="E204" s="17">
        <v>0</v>
      </c>
      <c r="F204" s="17">
        <f t="shared" si="7"/>
        <v>0</v>
      </c>
      <c r="G204" s="2">
        <v>0</v>
      </c>
      <c r="H204" s="2">
        <v>0</v>
      </c>
    </row>
    <row r="205" spans="1:8" ht="15.75" customHeight="1" x14ac:dyDescent="0.25">
      <c r="A205" s="4"/>
      <c r="B205" s="26" t="s">
        <v>34</v>
      </c>
      <c r="C205" s="26"/>
      <c r="D205" s="17">
        <f>SUM(G184:G204)</f>
        <v>1672387</v>
      </c>
      <c r="E205" s="17">
        <f>SUM(H184:H204)</f>
        <v>1387251</v>
      </c>
      <c r="F205" s="17">
        <f t="shared" si="7"/>
        <v>82.950357782020546</v>
      </c>
    </row>
    <row r="206" spans="1:8" ht="17.100000000000001" customHeight="1" x14ac:dyDescent="0.25">
      <c r="A206" s="4"/>
      <c r="B206" s="13" t="s">
        <v>73</v>
      </c>
      <c r="C206" s="14"/>
      <c r="D206" s="14"/>
      <c r="E206" s="14"/>
      <c r="F206" s="14"/>
    </row>
    <row r="207" spans="1:8" ht="17.100000000000001" customHeight="1" x14ac:dyDescent="0.25">
      <c r="A207" s="4"/>
      <c r="B207" s="15" t="s">
        <v>74</v>
      </c>
      <c r="C207" s="16" t="s">
        <v>75</v>
      </c>
      <c r="D207" s="17">
        <v>348413</v>
      </c>
      <c r="E207" s="17">
        <v>346840</v>
      </c>
      <c r="F207" s="17">
        <f>IF(D207=0,0,E207/D207)*100</f>
        <v>99.548524308794455</v>
      </c>
      <c r="G207" s="2">
        <v>348413</v>
      </c>
      <c r="H207" s="2">
        <v>346840</v>
      </c>
    </row>
    <row r="208" spans="1:8" ht="17.100000000000001" customHeight="1" x14ac:dyDescent="0.25">
      <c r="A208" s="4"/>
      <c r="B208" s="15" t="s">
        <v>76</v>
      </c>
      <c r="C208" s="16" t="s">
        <v>77</v>
      </c>
      <c r="D208" s="17">
        <v>18080</v>
      </c>
      <c r="E208" s="17">
        <v>18080</v>
      </c>
      <c r="F208" s="17">
        <f>IF(D208=0,0,E208/D208)*100</f>
        <v>100</v>
      </c>
      <c r="G208" s="2">
        <v>18080</v>
      </c>
      <c r="H208" s="2">
        <v>18080</v>
      </c>
    </row>
    <row r="209" spans="1:8" ht="17.100000000000001" customHeight="1" x14ac:dyDescent="0.25">
      <c r="A209" s="4"/>
      <c r="B209" s="15" t="s">
        <v>84</v>
      </c>
      <c r="C209" s="16" t="s">
        <v>85</v>
      </c>
      <c r="D209" s="17">
        <v>18080</v>
      </c>
      <c r="E209" s="17">
        <v>18080</v>
      </c>
      <c r="F209" s="17">
        <f>IF(D209=0,0,E209/D209)*100</f>
        <v>100</v>
      </c>
      <c r="G209" s="2">
        <v>0</v>
      </c>
      <c r="H209" s="2">
        <v>0</v>
      </c>
    </row>
    <row r="210" spans="1:8" ht="15.75" customHeight="1" x14ac:dyDescent="0.25">
      <c r="A210" s="4"/>
      <c r="B210" s="26" t="s">
        <v>90</v>
      </c>
      <c r="C210" s="26"/>
      <c r="D210" s="17">
        <f>SUM(G207:G209)</f>
        <v>366493</v>
      </c>
      <c r="E210" s="17">
        <f>SUM(H207:H209)</f>
        <v>364920</v>
      </c>
      <c r="F210" s="17">
        <f>IF(D210=0,0,E210/D210)*100</f>
        <v>99.57079671371622</v>
      </c>
    </row>
    <row r="211" spans="1:8" ht="15.75" customHeight="1" x14ac:dyDescent="0.25">
      <c r="A211" s="4"/>
      <c r="B211" s="18"/>
      <c r="C211" s="19"/>
      <c r="D211" s="20"/>
      <c r="E211" s="20"/>
      <c r="F211" s="20"/>
    </row>
    <row r="212" spans="1:8" ht="15.75" customHeight="1" x14ac:dyDescent="0.25">
      <c r="A212" s="4"/>
      <c r="B212" s="26" t="s">
        <v>125</v>
      </c>
      <c r="C212" s="26"/>
      <c r="D212" s="17">
        <f>SUM(D205,D210)</f>
        <v>2038880</v>
      </c>
      <c r="E212" s="17">
        <f>SUM(E205,E210)</f>
        <v>1752171</v>
      </c>
      <c r="F212" s="17">
        <f>IF(D212=0,0,E212/D212)*100</f>
        <v>85.937916895550501</v>
      </c>
    </row>
    <row r="213" spans="1:8" ht="15.75" customHeight="1" x14ac:dyDescent="0.25">
      <c r="A213" s="4"/>
      <c r="B213" s="18"/>
      <c r="C213" s="19"/>
      <c r="D213" s="20"/>
      <c r="E213" s="20"/>
      <c r="F213" s="20"/>
    </row>
    <row r="214" spans="1:8" ht="17.100000000000001" customHeight="1" x14ac:dyDescent="0.25">
      <c r="A214" s="4"/>
      <c r="B214" s="25" t="s">
        <v>126</v>
      </c>
      <c r="C214" s="25"/>
      <c r="D214" s="25"/>
      <c r="E214" s="25"/>
      <c r="F214" s="25"/>
    </row>
    <row r="215" spans="1:8" ht="17.100000000000001" customHeight="1" x14ac:dyDescent="0.25">
      <c r="A215" s="4"/>
      <c r="B215" s="13" t="s">
        <v>13</v>
      </c>
      <c r="C215" s="14"/>
      <c r="D215" s="14"/>
      <c r="E215" s="14"/>
      <c r="F215" s="14"/>
    </row>
    <row r="216" spans="1:8" ht="17.100000000000001" customHeight="1" x14ac:dyDescent="0.25">
      <c r="A216" s="4"/>
      <c r="B216" s="15" t="s">
        <v>14</v>
      </c>
      <c r="C216" s="16" t="s">
        <v>15</v>
      </c>
      <c r="D216" s="17">
        <v>2026981</v>
      </c>
      <c r="E216" s="17">
        <v>1978978</v>
      </c>
      <c r="F216" s="17">
        <f t="shared" ref="F216:F242" si="8">IF(D216=0,0,E216/D216)*100</f>
        <v>97.631798226031719</v>
      </c>
      <c r="G216" s="2">
        <v>2026981</v>
      </c>
      <c r="H216" s="2">
        <v>1978978</v>
      </c>
    </row>
    <row r="217" spans="1:8" ht="17.100000000000001" customHeight="1" x14ac:dyDescent="0.25">
      <c r="A217" s="4"/>
      <c r="B217" s="15" t="s">
        <v>16</v>
      </c>
      <c r="C217" s="16" t="s">
        <v>17</v>
      </c>
      <c r="D217" s="17">
        <v>2026981</v>
      </c>
      <c r="E217" s="17">
        <v>1978978</v>
      </c>
      <c r="F217" s="17">
        <f t="shared" si="8"/>
        <v>97.631798226031719</v>
      </c>
      <c r="G217" s="2">
        <v>0</v>
      </c>
      <c r="H217" s="2">
        <v>0</v>
      </c>
    </row>
    <row r="218" spans="1:8" ht="17.100000000000001" customHeight="1" x14ac:dyDescent="0.25">
      <c r="A218" s="4"/>
      <c r="B218" s="15" t="s">
        <v>39</v>
      </c>
      <c r="C218" s="16" t="s">
        <v>40</v>
      </c>
      <c r="D218" s="17">
        <v>163031</v>
      </c>
      <c r="E218" s="17">
        <v>134998</v>
      </c>
      <c r="F218" s="17">
        <f t="shared" si="8"/>
        <v>82.805110684471046</v>
      </c>
      <c r="G218" s="2">
        <v>163031</v>
      </c>
      <c r="H218" s="2">
        <v>134998</v>
      </c>
    </row>
    <row r="219" spans="1:8" ht="17.100000000000001" customHeight="1" x14ac:dyDescent="0.25">
      <c r="A219" s="4"/>
      <c r="B219" s="15" t="s">
        <v>41</v>
      </c>
      <c r="C219" s="16" t="s">
        <v>42</v>
      </c>
      <c r="D219" s="17">
        <v>8000</v>
      </c>
      <c r="E219" s="17">
        <v>2826</v>
      </c>
      <c r="F219" s="17">
        <f t="shared" si="8"/>
        <v>35.325000000000003</v>
      </c>
      <c r="G219" s="2">
        <v>0</v>
      </c>
      <c r="H219" s="2">
        <v>0</v>
      </c>
    </row>
    <row r="220" spans="1:8" ht="17.100000000000001" customHeight="1" x14ac:dyDescent="0.25">
      <c r="A220" s="4"/>
      <c r="B220" s="15" t="s">
        <v>43</v>
      </c>
      <c r="C220" s="16" t="s">
        <v>44</v>
      </c>
      <c r="D220" s="17">
        <v>82736</v>
      </c>
      <c r="E220" s="17">
        <v>68604</v>
      </c>
      <c r="F220" s="17">
        <f t="shared" si="8"/>
        <v>82.919164571649588</v>
      </c>
      <c r="G220" s="2">
        <v>0</v>
      </c>
      <c r="H220" s="2">
        <v>0</v>
      </c>
    </row>
    <row r="221" spans="1:8" ht="17.100000000000001" customHeight="1" x14ac:dyDescent="0.25">
      <c r="A221" s="4"/>
      <c r="B221" s="15" t="s">
        <v>117</v>
      </c>
      <c r="C221" s="16" t="s">
        <v>118</v>
      </c>
      <c r="D221" s="17">
        <v>65595</v>
      </c>
      <c r="E221" s="17">
        <v>58414</v>
      </c>
      <c r="F221" s="17">
        <f t="shared" si="8"/>
        <v>89.052519246893809</v>
      </c>
      <c r="G221" s="2">
        <v>0</v>
      </c>
      <c r="H221" s="2">
        <v>0</v>
      </c>
    </row>
    <row r="222" spans="1:8" ht="17.100000000000001" customHeight="1" x14ac:dyDescent="0.25">
      <c r="A222" s="4"/>
      <c r="B222" s="15" t="s">
        <v>119</v>
      </c>
      <c r="C222" s="16" t="s">
        <v>120</v>
      </c>
      <c r="D222" s="17">
        <v>6700</v>
      </c>
      <c r="E222" s="17">
        <v>5154</v>
      </c>
      <c r="F222" s="17">
        <f t="shared" si="8"/>
        <v>76.925373134328353</v>
      </c>
      <c r="G222" s="2">
        <v>0</v>
      </c>
      <c r="H222" s="2">
        <v>0</v>
      </c>
    </row>
    <row r="223" spans="1:8" ht="17.100000000000001" customHeight="1" x14ac:dyDescent="0.25">
      <c r="A223" s="4"/>
      <c r="B223" s="15" t="s">
        <v>18</v>
      </c>
      <c r="C223" s="16" t="s">
        <v>19</v>
      </c>
      <c r="D223" s="17">
        <v>473883</v>
      </c>
      <c r="E223" s="17">
        <v>436553</v>
      </c>
      <c r="F223" s="17">
        <f t="shared" si="8"/>
        <v>92.122528134581742</v>
      </c>
      <c r="G223" s="2">
        <v>473883</v>
      </c>
      <c r="H223" s="2">
        <v>436553</v>
      </c>
    </row>
    <row r="224" spans="1:8" ht="17.100000000000001" customHeight="1" x14ac:dyDescent="0.25">
      <c r="A224" s="4"/>
      <c r="B224" s="15" t="s">
        <v>20</v>
      </c>
      <c r="C224" s="16" t="s">
        <v>21</v>
      </c>
      <c r="D224" s="17">
        <v>237990</v>
      </c>
      <c r="E224" s="17">
        <v>224065</v>
      </c>
      <c r="F224" s="17">
        <f t="shared" si="8"/>
        <v>94.148913819908401</v>
      </c>
      <c r="G224" s="2">
        <v>0</v>
      </c>
      <c r="H224" s="2">
        <v>0</v>
      </c>
    </row>
    <row r="225" spans="1:8" ht="17.100000000000001" customHeight="1" x14ac:dyDescent="0.25">
      <c r="A225" s="4"/>
      <c r="B225" s="15" t="s">
        <v>121</v>
      </c>
      <c r="C225" s="16" t="s">
        <v>122</v>
      </c>
      <c r="D225" s="17">
        <v>76820</v>
      </c>
      <c r="E225" s="17">
        <v>67264</v>
      </c>
      <c r="F225" s="17">
        <f t="shared" si="8"/>
        <v>87.56053111168967</v>
      </c>
      <c r="G225" s="2">
        <v>0</v>
      </c>
      <c r="H225" s="2">
        <v>0</v>
      </c>
    </row>
    <row r="226" spans="1:8" ht="17.100000000000001" customHeight="1" x14ac:dyDescent="0.25">
      <c r="A226" s="4"/>
      <c r="B226" s="15" t="s">
        <v>22</v>
      </c>
      <c r="C226" s="16" t="s">
        <v>23</v>
      </c>
      <c r="D226" s="17">
        <v>100585</v>
      </c>
      <c r="E226" s="17">
        <v>94637</v>
      </c>
      <c r="F226" s="17">
        <f t="shared" si="8"/>
        <v>94.086593428443607</v>
      </c>
      <c r="G226" s="2">
        <v>0</v>
      </c>
      <c r="H226" s="2">
        <v>0</v>
      </c>
    </row>
    <row r="227" spans="1:8" ht="17.100000000000001" customHeight="1" x14ac:dyDescent="0.25">
      <c r="A227" s="4"/>
      <c r="B227" s="15" t="s">
        <v>24</v>
      </c>
      <c r="C227" s="16" t="s">
        <v>25</v>
      </c>
      <c r="D227" s="17">
        <v>58488</v>
      </c>
      <c r="E227" s="17">
        <v>50587</v>
      </c>
      <c r="F227" s="17">
        <f t="shared" si="8"/>
        <v>86.491246067569421</v>
      </c>
      <c r="G227" s="2">
        <v>0</v>
      </c>
      <c r="H227" s="2">
        <v>0</v>
      </c>
    </row>
    <row r="228" spans="1:8" ht="17.100000000000001" customHeight="1" x14ac:dyDescent="0.25">
      <c r="A228" s="4"/>
      <c r="B228" s="15" t="s">
        <v>26</v>
      </c>
      <c r="C228" s="16" t="s">
        <v>27</v>
      </c>
      <c r="D228" s="17">
        <v>556062</v>
      </c>
      <c r="E228" s="17">
        <v>504807</v>
      </c>
      <c r="F228" s="17">
        <f t="shared" si="8"/>
        <v>90.782502670565506</v>
      </c>
      <c r="G228" s="2">
        <v>556062</v>
      </c>
      <c r="H228" s="2">
        <v>504807</v>
      </c>
    </row>
    <row r="229" spans="1:8" ht="17.100000000000001" customHeight="1" x14ac:dyDescent="0.25">
      <c r="A229" s="4"/>
      <c r="B229" s="15" t="s">
        <v>45</v>
      </c>
      <c r="C229" s="16" t="s">
        <v>46</v>
      </c>
      <c r="D229" s="17">
        <v>85504</v>
      </c>
      <c r="E229" s="17">
        <v>85307</v>
      </c>
      <c r="F229" s="17">
        <f t="shared" si="8"/>
        <v>99.769601422155688</v>
      </c>
      <c r="G229" s="2">
        <v>0</v>
      </c>
      <c r="H229" s="2">
        <v>0</v>
      </c>
    </row>
    <row r="230" spans="1:8" ht="17.100000000000001" customHeight="1" x14ac:dyDescent="0.25">
      <c r="A230" s="4"/>
      <c r="B230" s="15" t="s">
        <v>47</v>
      </c>
      <c r="C230" s="16" t="s">
        <v>48</v>
      </c>
      <c r="D230" s="17">
        <v>200</v>
      </c>
      <c r="E230" s="17">
        <v>200</v>
      </c>
      <c r="F230" s="17">
        <f t="shared" si="8"/>
        <v>100</v>
      </c>
      <c r="G230" s="2">
        <v>0</v>
      </c>
      <c r="H230" s="2">
        <v>0</v>
      </c>
    </row>
    <row r="231" spans="1:8" ht="17.100000000000001" customHeight="1" x14ac:dyDescent="0.25">
      <c r="A231" s="4"/>
      <c r="B231" s="15" t="s">
        <v>123</v>
      </c>
      <c r="C231" s="16" t="s">
        <v>124</v>
      </c>
      <c r="D231" s="17">
        <v>10648</v>
      </c>
      <c r="E231" s="17">
        <v>10414</v>
      </c>
      <c r="F231" s="17">
        <f t="shared" si="8"/>
        <v>97.802404207362883</v>
      </c>
      <c r="G231" s="2">
        <v>0</v>
      </c>
      <c r="H231" s="2">
        <v>0</v>
      </c>
    </row>
    <row r="232" spans="1:8" ht="17.100000000000001" customHeight="1" x14ac:dyDescent="0.25">
      <c r="A232" s="4"/>
      <c r="B232" s="15" t="s">
        <v>127</v>
      </c>
      <c r="C232" s="16" t="s">
        <v>128</v>
      </c>
      <c r="D232" s="17">
        <v>39142</v>
      </c>
      <c r="E232" s="17">
        <v>37037</v>
      </c>
      <c r="F232" s="17">
        <f t="shared" si="8"/>
        <v>94.622145010474682</v>
      </c>
      <c r="G232" s="2">
        <v>0</v>
      </c>
      <c r="H232" s="2">
        <v>0</v>
      </c>
    </row>
    <row r="233" spans="1:8" ht="17.100000000000001" customHeight="1" x14ac:dyDescent="0.25">
      <c r="A233" s="4"/>
      <c r="B233" s="15" t="s">
        <v>28</v>
      </c>
      <c r="C233" s="16" t="s">
        <v>29</v>
      </c>
      <c r="D233" s="17">
        <v>128230</v>
      </c>
      <c r="E233" s="17">
        <v>119497</v>
      </c>
      <c r="F233" s="17">
        <f t="shared" si="8"/>
        <v>93.189581221243074</v>
      </c>
      <c r="G233" s="2">
        <v>0</v>
      </c>
      <c r="H233" s="2">
        <v>0</v>
      </c>
    </row>
    <row r="234" spans="1:8" ht="17.100000000000001" customHeight="1" x14ac:dyDescent="0.25">
      <c r="A234" s="4"/>
      <c r="B234" s="15" t="s">
        <v>30</v>
      </c>
      <c r="C234" s="16" t="s">
        <v>31</v>
      </c>
      <c r="D234" s="17">
        <v>52200</v>
      </c>
      <c r="E234" s="17">
        <v>29558</v>
      </c>
      <c r="F234" s="17">
        <f t="shared" si="8"/>
        <v>56.624521072796931</v>
      </c>
      <c r="G234" s="2">
        <v>0</v>
      </c>
      <c r="H234" s="2">
        <v>0</v>
      </c>
    </row>
    <row r="235" spans="1:8" ht="17.100000000000001" customHeight="1" x14ac:dyDescent="0.25">
      <c r="A235" s="4"/>
      <c r="B235" s="15" t="s">
        <v>49</v>
      </c>
      <c r="C235" s="16" t="s">
        <v>50</v>
      </c>
      <c r="D235" s="17">
        <v>214906</v>
      </c>
      <c r="E235" s="17">
        <v>202708</v>
      </c>
      <c r="F235" s="17">
        <f t="shared" si="8"/>
        <v>94.324030041041198</v>
      </c>
      <c r="G235" s="2">
        <v>0</v>
      </c>
      <c r="H235" s="2">
        <v>0</v>
      </c>
    </row>
    <row r="236" spans="1:8" ht="17.100000000000001" customHeight="1" x14ac:dyDescent="0.25">
      <c r="A236" s="4"/>
      <c r="B236" s="15" t="s">
        <v>129</v>
      </c>
      <c r="C236" s="16" t="s">
        <v>130</v>
      </c>
      <c r="D236" s="17">
        <v>15752</v>
      </c>
      <c r="E236" s="17">
        <v>12645</v>
      </c>
      <c r="F236" s="17">
        <f t="shared" si="8"/>
        <v>80.27552056881666</v>
      </c>
      <c r="G236" s="2">
        <v>0</v>
      </c>
      <c r="H236" s="2">
        <v>0</v>
      </c>
    </row>
    <row r="237" spans="1:8" ht="17.100000000000001" customHeight="1" x14ac:dyDescent="0.25">
      <c r="A237" s="4"/>
      <c r="B237" s="15" t="s">
        <v>51</v>
      </c>
      <c r="C237" s="16" t="s">
        <v>52</v>
      </c>
      <c r="D237" s="17">
        <v>7400</v>
      </c>
      <c r="E237" s="17">
        <v>6448</v>
      </c>
      <c r="F237" s="17">
        <f t="shared" si="8"/>
        <v>87.13513513513513</v>
      </c>
      <c r="G237" s="2">
        <v>0</v>
      </c>
      <c r="H237" s="2">
        <v>0</v>
      </c>
    </row>
    <row r="238" spans="1:8" ht="17.100000000000001" customHeight="1" x14ac:dyDescent="0.25">
      <c r="A238" s="4"/>
      <c r="B238" s="15" t="s">
        <v>53</v>
      </c>
      <c r="C238" s="16" t="s">
        <v>54</v>
      </c>
      <c r="D238" s="17">
        <v>1080</v>
      </c>
      <c r="E238" s="17">
        <v>947</v>
      </c>
      <c r="F238" s="17">
        <f t="shared" si="8"/>
        <v>87.68518518518519</v>
      </c>
      <c r="G238" s="2">
        <v>0</v>
      </c>
      <c r="H238" s="2">
        <v>0</v>
      </c>
    </row>
    <row r="239" spans="1:8" ht="17.100000000000001" customHeight="1" x14ac:dyDescent="0.25">
      <c r="A239" s="4"/>
      <c r="B239" s="15" t="s">
        <v>32</v>
      </c>
      <c r="C239" s="16" t="s">
        <v>33</v>
      </c>
      <c r="D239" s="17">
        <v>1000</v>
      </c>
      <c r="E239" s="17">
        <v>46</v>
      </c>
      <c r="F239" s="17">
        <f t="shared" si="8"/>
        <v>4.5999999999999996</v>
      </c>
      <c r="G239" s="2">
        <v>0</v>
      </c>
      <c r="H239" s="2">
        <v>0</v>
      </c>
    </row>
    <row r="240" spans="1:8" ht="17.100000000000001" customHeight="1" x14ac:dyDescent="0.25">
      <c r="A240" s="4"/>
      <c r="B240" s="15" t="s">
        <v>59</v>
      </c>
      <c r="C240" s="16" t="s">
        <v>60</v>
      </c>
      <c r="D240" s="17">
        <v>2770</v>
      </c>
      <c r="E240" s="17">
        <v>2684</v>
      </c>
      <c r="F240" s="17">
        <f t="shared" si="8"/>
        <v>96.895306859205775</v>
      </c>
      <c r="G240" s="2">
        <v>2770</v>
      </c>
      <c r="H240" s="2">
        <v>2684</v>
      </c>
    </row>
    <row r="241" spans="1:8" ht="17.100000000000001" customHeight="1" x14ac:dyDescent="0.25">
      <c r="A241" s="4"/>
      <c r="B241" s="15" t="s">
        <v>63</v>
      </c>
      <c r="C241" s="16" t="s">
        <v>64</v>
      </c>
      <c r="D241" s="17">
        <v>2770</v>
      </c>
      <c r="E241" s="17">
        <v>2684</v>
      </c>
      <c r="F241" s="17">
        <f t="shared" si="8"/>
        <v>96.895306859205775</v>
      </c>
      <c r="G241" s="2">
        <v>0</v>
      </c>
      <c r="H241" s="2">
        <v>0</v>
      </c>
    </row>
    <row r="242" spans="1:8" ht="15.75" customHeight="1" x14ac:dyDescent="0.25">
      <c r="A242" s="4"/>
      <c r="B242" s="26" t="s">
        <v>34</v>
      </c>
      <c r="C242" s="26"/>
      <c r="D242" s="17">
        <f>SUM(G216:G241)</f>
        <v>3222727</v>
      </c>
      <c r="E242" s="17">
        <f>SUM(H216:H241)</f>
        <v>3058020</v>
      </c>
      <c r="F242" s="17">
        <f t="shared" si="8"/>
        <v>94.889204080891744</v>
      </c>
    </row>
    <row r="243" spans="1:8" ht="17.100000000000001" customHeight="1" x14ac:dyDescent="0.25">
      <c r="A243" s="4"/>
      <c r="B243" s="13" t="s">
        <v>73</v>
      </c>
      <c r="C243" s="14"/>
      <c r="D243" s="14"/>
      <c r="E243" s="14"/>
      <c r="F243" s="14"/>
    </row>
    <row r="244" spans="1:8" ht="17.100000000000001" customHeight="1" x14ac:dyDescent="0.25">
      <c r="A244" s="4"/>
      <c r="B244" s="15" t="s">
        <v>76</v>
      </c>
      <c r="C244" s="16" t="s">
        <v>77</v>
      </c>
      <c r="D244" s="17">
        <v>21695</v>
      </c>
      <c r="E244" s="17">
        <v>21695</v>
      </c>
      <c r="F244" s="17">
        <f>IF(D244=0,0,E244/D244)*100</f>
        <v>100</v>
      </c>
      <c r="G244" s="2">
        <v>21695</v>
      </c>
      <c r="H244" s="2">
        <v>21695</v>
      </c>
    </row>
    <row r="245" spans="1:8" ht="17.100000000000001" customHeight="1" x14ac:dyDescent="0.25">
      <c r="A245" s="4"/>
      <c r="B245" s="15" t="s">
        <v>78</v>
      </c>
      <c r="C245" s="16" t="s">
        <v>79</v>
      </c>
      <c r="D245" s="17">
        <v>1800</v>
      </c>
      <c r="E245" s="17">
        <v>1800</v>
      </c>
      <c r="F245" s="17">
        <f>IF(D245=0,0,E245/D245)*100</f>
        <v>100</v>
      </c>
      <c r="G245" s="2">
        <v>0</v>
      </c>
      <c r="H245" s="2">
        <v>0</v>
      </c>
    </row>
    <row r="246" spans="1:8" ht="17.100000000000001" customHeight="1" x14ac:dyDescent="0.25">
      <c r="A246" s="4"/>
      <c r="B246" s="15" t="s">
        <v>82</v>
      </c>
      <c r="C246" s="16" t="s">
        <v>83</v>
      </c>
      <c r="D246" s="17">
        <v>19895</v>
      </c>
      <c r="E246" s="17">
        <v>19895</v>
      </c>
      <c r="F246" s="17">
        <f>IF(D246=0,0,E246/D246)*100</f>
        <v>100</v>
      </c>
      <c r="G246" s="2">
        <v>0</v>
      </c>
      <c r="H246" s="2">
        <v>0</v>
      </c>
    </row>
    <row r="247" spans="1:8" ht="15.75" customHeight="1" x14ac:dyDescent="0.25">
      <c r="A247" s="4"/>
      <c r="B247" s="26" t="s">
        <v>90</v>
      </c>
      <c r="C247" s="26"/>
      <c r="D247" s="17">
        <f>SUM(G244:G246)</f>
        <v>21695</v>
      </c>
      <c r="E247" s="17">
        <f>SUM(H244:H246)</f>
        <v>21695</v>
      </c>
      <c r="F247" s="17">
        <f>IF(D247=0,0,E247/D247)*100</f>
        <v>100</v>
      </c>
    </row>
    <row r="248" spans="1:8" ht="15.75" customHeight="1" x14ac:dyDescent="0.25">
      <c r="A248" s="4"/>
      <c r="B248" s="18"/>
      <c r="C248" s="19"/>
      <c r="D248" s="20"/>
      <c r="E248" s="20"/>
      <c r="F248" s="20"/>
    </row>
    <row r="249" spans="1:8" ht="15.75" customHeight="1" x14ac:dyDescent="0.25">
      <c r="A249" s="4"/>
      <c r="B249" s="26" t="s">
        <v>131</v>
      </c>
      <c r="C249" s="26"/>
      <c r="D249" s="17">
        <f>SUM(D242,D247)</f>
        <v>3244422</v>
      </c>
      <c r="E249" s="17">
        <f>SUM(E242,E247)</f>
        <v>3079715</v>
      </c>
      <c r="F249" s="17">
        <f>IF(D249=0,0,E249/D249)*100</f>
        <v>94.923379264472999</v>
      </c>
    </row>
    <row r="250" spans="1:8" ht="15.75" customHeight="1" x14ac:dyDescent="0.25">
      <c r="A250" s="4"/>
      <c r="B250" s="18"/>
      <c r="C250" s="19"/>
      <c r="D250" s="20"/>
      <c r="E250" s="20"/>
      <c r="F250" s="20"/>
    </row>
    <row r="251" spans="1:8" ht="17.100000000000001" customHeight="1" x14ac:dyDescent="0.25">
      <c r="A251" s="4"/>
      <c r="B251" s="25" t="s">
        <v>132</v>
      </c>
      <c r="C251" s="25"/>
      <c r="D251" s="25"/>
      <c r="E251" s="25"/>
      <c r="F251" s="25"/>
    </row>
    <row r="252" spans="1:8" ht="17.100000000000001" customHeight="1" x14ac:dyDescent="0.25">
      <c r="A252" s="4"/>
      <c r="B252" s="13" t="s">
        <v>13</v>
      </c>
      <c r="C252" s="14"/>
      <c r="D252" s="14"/>
      <c r="E252" s="14"/>
      <c r="F252" s="14"/>
    </row>
    <row r="253" spans="1:8" ht="17.100000000000001" customHeight="1" x14ac:dyDescent="0.25">
      <c r="A253" s="4"/>
      <c r="B253" s="15" t="s">
        <v>14</v>
      </c>
      <c r="C253" s="16" t="s">
        <v>15</v>
      </c>
      <c r="D253" s="17">
        <v>802570</v>
      </c>
      <c r="E253" s="17">
        <v>782119</v>
      </c>
      <c r="F253" s="17">
        <f t="shared" ref="F253:F277" si="9">IF(D253=0,0,E253/D253)*100</f>
        <v>97.451811056979452</v>
      </c>
      <c r="G253" s="2">
        <v>802570</v>
      </c>
      <c r="H253" s="2">
        <v>782119</v>
      </c>
    </row>
    <row r="254" spans="1:8" ht="17.100000000000001" customHeight="1" x14ac:dyDescent="0.25">
      <c r="A254" s="4"/>
      <c r="B254" s="15" t="s">
        <v>16</v>
      </c>
      <c r="C254" s="16" t="s">
        <v>17</v>
      </c>
      <c r="D254" s="17">
        <v>802570</v>
      </c>
      <c r="E254" s="17">
        <v>782119</v>
      </c>
      <c r="F254" s="17">
        <f t="shared" si="9"/>
        <v>97.451811056979452</v>
      </c>
      <c r="G254" s="2">
        <v>0</v>
      </c>
      <c r="H254" s="2">
        <v>0</v>
      </c>
    </row>
    <row r="255" spans="1:8" ht="17.100000000000001" customHeight="1" x14ac:dyDescent="0.25">
      <c r="A255" s="4"/>
      <c r="B255" s="15" t="s">
        <v>39</v>
      </c>
      <c r="C255" s="16" t="s">
        <v>40</v>
      </c>
      <c r="D255" s="17">
        <v>65000</v>
      </c>
      <c r="E255" s="17">
        <v>54500</v>
      </c>
      <c r="F255" s="17">
        <f t="shared" si="9"/>
        <v>83.846153846153854</v>
      </c>
      <c r="G255" s="2">
        <v>65000</v>
      </c>
      <c r="H255" s="2">
        <v>54500</v>
      </c>
    </row>
    <row r="256" spans="1:8" ht="17.100000000000001" customHeight="1" x14ac:dyDescent="0.25">
      <c r="A256" s="4"/>
      <c r="B256" s="15" t="s">
        <v>41</v>
      </c>
      <c r="C256" s="16" t="s">
        <v>42</v>
      </c>
      <c r="D256" s="17">
        <v>1000</v>
      </c>
      <c r="E256" s="17">
        <v>0</v>
      </c>
      <c r="F256" s="17">
        <f t="shared" si="9"/>
        <v>0</v>
      </c>
      <c r="G256" s="2">
        <v>0</v>
      </c>
      <c r="H256" s="2">
        <v>0</v>
      </c>
    </row>
    <row r="257" spans="1:8" ht="17.100000000000001" customHeight="1" x14ac:dyDescent="0.25">
      <c r="A257" s="4"/>
      <c r="B257" s="15" t="s">
        <v>43</v>
      </c>
      <c r="C257" s="16" t="s">
        <v>44</v>
      </c>
      <c r="D257" s="17">
        <v>40000</v>
      </c>
      <c r="E257" s="17">
        <v>31030</v>
      </c>
      <c r="F257" s="17">
        <f t="shared" si="9"/>
        <v>77.575000000000003</v>
      </c>
      <c r="G257" s="2">
        <v>0</v>
      </c>
      <c r="H257" s="2">
        <v>0</v>
      </c>
    </row>
    <row r="258" spans="1:8" ht="17.100000000000001" customHeight="1" x14ac:dyDescent="0.25">
      <c r="A258" s="4"/>
      <c r="B258" s="15" t="s">
        <v>117</v>
      </c>
      <c r="C258" s="16" t="s">
        <v>118</v>
      </c>
      <c r="D258" s="17">
        <v>24000</v>
      </c>
      <c r="E258" s="17">
        <v>23470</v>
      </c>
      <c r="F258" s="17">
        <f t="shared" si="9"/>
        <v>97.791666666666671</v>
      </c>
      <c r="G258" s="2">
        <v>0</v>
      </c>
      <c r="H258" s="2">
        <v>0</v>
      </c>
    </row>
    <row r="259" spans="1:8" ht="17.100000000000001" customHeight="1" x14ac:dyDescent="0.25">
      <c r="A259" s="4"/>
      <c r="B259" s="15" t="s">
        <v>18</v>
      </c>
      <c r="C259" s="16" t="s">
        <v>19</v>
      </c>
      <c r="D259" s="17">
        <v>175138</v>
      </c>
      <c r="E259" s="17">
        <v>165523</v>
      </c>
      <c r="F259" s="17">
        <f t="shared" si="9"/>
        <v>94.510043508547554</v>
      </c>
      <c r="G259" s="2">
        <v>175138</v>
      </c>
      <c r="H259" s="2">
        <v>165523</v>
      </c>
    </row>
    <row r="260" spans="1:8" ht="17.100000000000001" customHeight="1" x14ac:dyDescent="0.25">
      <c r="A260" s="4"/>
      <c r="B260" s="15" t="s">
        <v>20</v>
      </c>
      <c r="C260" s="16" t="s">
        <v>21</v>
      </c>
      <c r="D260" s="17">
        <v>90931</v>
      </c>
      <c r="E260" s="17">
        <v>86531</v>
      </c>
      <c r="F260" s="17">
        <f t="shared" si="9"/>
        <v>95.161166158955695</v>
      </c>
      <c r="G260" s="2">
        <v>0</v>
      </c>
      <c r="H260" s="2">
        <v>0</v>
      </c>
    </row>
    <row r="261" spans="1:8" ht="17.100000000000001" customHeight="1" x14ac:dyDescent="0.25">
      <c r="A261" s="4"/>
      <c r="B261" s="15" t="s">
        <v>121</v>
      </c>
      <c r="C261" s="16" t="s">
        <v>122</v>
      </c>
      <c r="D261" s="17">
        <v>28258</v>
      </c>
      <c r="E261" s="17">
        <v>27863</v>
      </c>
      <c r="F261" s="17">
        <f t="shared" si="9"/>
        <v>98.60216575836931</v>
      </c>
      <c r="G261" s="2">
        <v>0</v>
      </c>
      <c r="H261" s="2">
        <v>0</v>
      </c>
    </row>
    <row r="262" spans="1:8" ht="17.100000000000001" customHeight="1" x14ac:dyDescent="0.25">
      <c r="A262" s="4"/>
      <c r="B262" s="15" t="s">
        <v>22</v>
      </c>
      <c r="C262" s="16" t="s">
        <v>23</v>
      </c>
      <c r="D262" s="17">
        <v>37494</v>
      </c>
      <c r="E262" s="17">
        <v>34919</v>
      </c>
      <c r="F262" s="17">
        <f t="shared" si="9"/>
        <v>93.132234490851872</v>
      </c>
      <c r="G262" s="2">
        <v>0</v>
      </c>
      <c r="H262" s="2">
        <v>0</v>
      </c>
    </row>
    <row r="263" spans="1:8" ht="17.100000000000001" customHeight="1" x14ac:dyDescent="0.25">
      <c r="A263" s="4"/>
      <c r="B263" s="15" t="s">
        <v>24</v>
      </c>
      <c r="C263" s="16" t="s">
        <v>25</v>
      </c>
      <c r="D263" s="17">
        <v>18455</v>
      </c>
      <c r="E263" s="17">
        <v>16210</v>
      </c>
      <c r="F263" s="17">
        <f t="shared" si="9"/>
        <v>87.835274993226761</v>
      </c>
      <c r="G263" s="2">
        <v>0</v>
      </c>
      <c r="H263" s="2">
        <v>0</v>
      </c>
    </row>
    <row r="264" spans="1:8" ht="17.100000000000001" customHeight="1" x14ac:dyDescent="0.25">
      <c r="A264" s="4"/>
      <c r="B264" s="15" t="s">
        <v>26</v>
      </c>
      <c r="C264" s="16" t="s">
        <v>27</v>
      </c>
      <c r="D264" s="17">
        <v>546487</v>
      </c>
      <c r="E264" s="17">
        <v>243011</v>
      </c>
      <c r="F264" s="17">
        <f t="shared" si="9"/>
        <v>44.467846444654676</v>
      </c>
      <c r="G264" s="2">
        <v>546487</v>
      </c>
      <c r="H264" s="2">
        <v>243011</v>
      </c>
    </row>
    <row r="265" spans="1:8" ht="17.100000000000001" customHeight="1" x14ac:dyDescent="0.25">
      <c r="A265" s="4"/>
      <c r="B265" s="15" t="s">
        <v>45</v>
      </c>
      <c r="C265" s="16" t="s">
        <v>46</v>
      </c>
      <c r="D265" s="17">
        <v>2000</v>
      </c>
      <c r="E265" s="17">
        <v>1736</v>
      </c>
      <c r="F265" s="17">
        <f t="shared" si="9"/>
        <v>86.8</v>
      </c>
      <c r="G265" s="2">
        <v>0</v>
      </c>
      <c r="H265" s="2">
        <v>0</v>
      </c>
    </row>
    <row r="266" spans="1:8" ht="17.100000000000001" customHeight="1" x14ac:dyDescent="0.25">
      <c r="A266" s="4"/>
      <c r="B266" s="15" t="s">
        <v>47</v>
      </c>
      <c r="C266" s="16" t="s">
        <v>48</v>
      </c>
      <c r="D266" s="17">
        <v>1000</v>
      </c>
      <c r="E266" s="17">
        <v>0</v>
      </c>
      <c r="F266" s="17">
        <f t="shared" si="9"/>
        <v>0</v>
      </c>
      <c r="G266" s="2">
        <v>0</v>
      </c>
      <c r="H266" s="2">
        <v>0</v>
      </c>
    </row>
    <row r="267" spans="1:8" ht="17.100000000000001" customHeight="1" x14ac:dyDescent="0.25">
      <c r="A267" s="4"/>
      <c r="B267" s="15" t="s">
        <v>127</v>
      </c>
      <c r="C267" s="16" t="s">
        <v>128</v>
      </c>
      <c r="D267" s="17">
        <v>47774</v>
      </c>
      <c r="E267" s="17">
        <v>31704</v>
      </c>
      <c r="F267" s="17">
        <f t="shared" si="9"/>
        <v>66.362456566333151</v>
      </c>
      <c r="G267" s="2">
        <v>0</v>
      </c>
      <c r="H267" s="2">
        <v>0</v>
      </c>
    </row>
    <row r="268" spans="1:8" ht="17.100000000000001" customHeight="1" x14ac:dyDescent="0.25">
      <c r="A268" s="4"/>
      <c r="B268" s="15" t="s">
        <v>28</v>
      </c>
      <c r="C268" s="16" t="s">
        <v>29</v>
      </c>
      <c r="D268" s="17">
        <v>243392</v>
      </c>
      <c r="E268" s="17">
        <v>73135</v>
      </c>
      <c r="F268" s="17">
        <f t="shared" si="9"/>
        <v>30.048234946095185</v>
      </c>
      <c r="G268" s="2">
        <v>0</v>
      </c>
      <c r="H268" s="2">
        <v>0</v>
      </c>
    </row>
    <row r="269" spans="1:8" ht="17.100000000000001" customHeight="1" x14ac:dyDescent="0.25">
      <c r="A269" s="4"/>
      <c r="B269" s="15" t="s">
        <v>30</v>
      </c>
      <c r="C269" s="16" t="s">
        <v>31</v>
      </c>
      <c r="D269" s="17">
        <v>40000</v>
      </c>
      <c r="E269" s="17">
        <v>26365</v>
      </c>
      <c r="F269" s="17">
        <f t="shared" si="9"/>
        <v>65.912499999999994</v>
      </c>
      <c r="G269" s="2">
        <v>0</v>
      </c>
      <c r="H269" s="2">
        <v>0</v>
      </c>
    </row>
    <row r="270" spans="1:8" ht="17.100000000000001" customHeight="1" x14ac:dyDescent="0.25">
      <c r="A270" s="4"/>
      <c r="B270" s="15" t="s">
        <v>49</v>
      </c>
      <c r="C270" s="16" t="s">
        <v>50</v>
      </c>
      <c r="D270" s="17">
        <v>106394</v>
      </c>
      <c r="E270" s="17">
        <v>105648</v>
      </c>
      <c r="F270" s="17">
        <f t="shared" si="9"/>
        <v>99.2988326409384</v>
      </c>
      <c r="G270" s="2">
        <v>0</v>
      </c>
      <c r="H270" s="2">
        <v>0</v>
      </c>
    </row>
    <row r="271" spans="1:8" ht="17.100000000000001" customHeight="1" x14ac:dyDescent="0.25">
      <c r="A271" s="4"/>
      <c r="B271" s="15" t="s">
        <v>129</v>
      </c>
      <c r="C271" s="16" t="s">
        <v>130</v>
      </c>
      <c r="D271" s="17">
        <v>97927</v>
      </c>
      <c r="E271" s="17">
        <v>0</v>
      </c>
      <c r="F271" s="17">
        <f t="shared" si="9"/>
        <v>0</v>
      </c>
      <c r="G271" s="2">
        <v>0</v>
      </c>
      <c r="H271" s="2">
        <v>0</v>
      </c>
    </row>
    <row r="272" spans="1:8" ht="17.100000000000001" customHeight="1" x14ac:dyDescent="0.25">
      <c r="A272" s="4"/>
      <c r="B272" s="15" t="s">
        <v>51</v>
      </c>
      <c r="C272" s="16" t="s">
        <v>52</v>
      </c>
      <c r="D272" s="17">
        <v>4000</v>
      </c>
      <c r="E272" s="17">
        <v>2304</v>
      </c>
      <c r="F272" s="17">
        <f t="shared" si="9"/>
        <v>57.599999999999994</v>
      </c>
      <c r="G272" s="2">
        <v>0</v>
      </c>
      <c r="H272" s="2">
        <v>0</v>
      </c>
    </row>
    <row r="273" spans="1:8" ht="17.100000000000001" customHeight="1" x14ac:dyDescent="0.25">
      <c r="A273" s="4"/>
      <c r="B273" s="15" t="s">
        <v>53</v>
      </c>
      <c r="C273" s="16" t="s">
        <v>54</v>
      </c>
      <c r="D273" s="17">
        <v>4000</v>
      </c>
      <c r="E273" s="17">
        <v>2119</v>
      </c>
      <c r="F273" s="17">
        <f t="shared" si="9"/>
        <v>52.975000000000009</v>
      </c>
      <c r="G273" s="2">
        <v>0</v>
      </c>
      <c r="H273" s="2">
        <v>0</v>
      </c>
    </row>
    <row r="274" spans="1:8" ht="17.100000000000001" customHeight="1" x14ac:dyDescent="0.25">
      <c r="A274" s="4"/>
      <c r="B274" s="15" t="s">
        <v>59</v>
      </c>
      <c r="C274" s="16" t="s">
        <v>60</v>
      </c>
      <c r="D274" s="17">
        <v>2000</v>
      </c>
      <c r="E274" s="17">
        <v>659</v>
      </c>
      <c r="F274" s="17">
        <f t="shared" si="9"/>
        <v>32.950000000000003</v>
      </c>
      <c r="G274" s="2">
        <v>2000</v>
      </c>
      <c r="H274" s="2">
        <v>659</v>
      </c>
    </row>
    <row r="275" spans="1:8" ht="17.100000000000001" customHeight="1" x14ac:dyDescent="0.25">
      <c r="A275" s="4"/>
      <c r="B275" s="15" t="s">
        <v>63</v>
      </c>
      <c r="C275" s="16" t="s">
        <v>64</v>
      </c>
      <c r="D275" s="17">
        <v>2000</v>
      </c>
      <c r="E275" s="17">
        <v>659</v>
      </c>
      <c r="F275" s="17">
        <f t="shared" si="9"/>
        <v>32.950000000000003</v>
      </c>
      <c r="G275" s="2">
        <v>0</v>
      </c>
      <c r="H275" s="2">
        <v>0</v>
      </c>
    </row>
    <row r="276" spans="1:8" ht="17.100000000000001" customHeight="1" x14ac:dyDescent="0.25">
      <c r="A276" s="4"/>
      <c r="B276" s="15" t="s">
        <v>133</v>
      </c>
      <c r="C276" s="16" t="s">
        <v>134</v>
      </c>
      <c r="D276" s="17">
        <v>42848</v>
      </c>
      <c r="E276" s="17">
        <v>25125</v>
      </c>
      <c r="F276" s="17">
        <f t="shared" si="9"/>
        <v>58.637509335324864</v>
      </c>
      <c r="G276" s="2">
        <v>42848</v>
      </c>
      <c r="H276" s="2">
        <v>25125</v>
      </c>
    </row>
    <row r="277" spans="1:8" ht="15.75" customHeight="1" x14ac:dyDescent="0.25">
      <c r="A277" s="4"/>
      <c r="B277" s="26" t="s">
        <v>34</v>
      </c>
      <c r="C277" s="26"/>
      <c r="D277" s="17">
        <f>SUM(G253:G276)</f>
        <v>1634043</v>
      </c>
      <c r="E277" s="17">
        <f>SUM(H253:H276)</f>
        <v>1270937</v>
      </c>
      <c r="F277" s="17">
        <f t="shared" si="9"/>
        <v>77.778675346976783</v>
      </c>
    </row>
    <row r="278" spans="1:8" ht="17.100000000000001" customHeight="1" x14ac:dyDescent="0.25">
      <c r="A278" s="4"/>
      <c r="B278" s="13" t="s">
        <v>73</v>
      </c>
      <c r="C278" s="14"/>
      <c r="D278" s="14"/>
      <c r="E278" s="14"/>
      <c r="F278" s="14"/>
    </row>
    <row r="279" spans="1:8" ht="17.100000000000001" customHeight="1" x14ac:dyDescent="0.25">
      <c r="A279" s="4"/>
      <c r="B279" s="15" t="s">
        <v>76</v>
      </c>
      <c r="C279" s="16" t="s">
        <v>77</v>
      </c>
      <c r="D279" s="17">
        <v>16000</v>
      </c>
      <c r="E279" s="17">
        <v>15754</v>
      </c>
      <c r="F279" s="17">
        <f>IF(D279=0,0,E279/D279)*100</f>
        <v>98.462499999999991</v>
      </c>
      <c r="G279" s="2">
        <v>16000</v>
      </c>
      <c r="H279" s="2">
        <v>15754</v>
      </c>
    </row>
    <row r="280" spans="1:8" ht="17.100000000000001" customHeight="1" x14ac:dyDescent="0.25">
      <c r="A280" s="4"/>
      <c r="B280" s="15" t="s">
        <v>82</v>
      </c>
      <c r="C280" s="16" t="s">
        <v>83</v>
      </c>
      <c r="D280" s="17">
        <v>16000</v>
      </c>
      <c r="E280" s="17">
        <v>15754</v>
      </c>
      <c r="F280" s="17">
        <f>IF(D280=0,0,E280/D280)*100</f>
        <v>98.462499999999991</v>
      </c>
      <c r="G280" s="2">
        <v>0</v>
      </c>
      <c r="H280" s="2">
        <v>0</v>
      </c>
    </row>
    <row r="281" spans="1:8" ht="15.75" customHeight="1" x14ac:dyDescent="0.25">
      <c r="A281" s="4"/>
      <c r="B281" s="26" t="s">
        <v>90</v>
      </c>
      <c r="C281" s="26"/>
      <c r="D281" s="17">
        <f>SUM(G279:G280)</f>
        <v>16000</v>
      </c>
      <c r="E281" s="17">
        <f>SUM(H279:H280)</f>
        <v>15754</v>
      </c>
      <c r="F281" s="17">
        <f>IF(D281=0,0,E281/D281)*100</f>
        <v>98.462499999999991</v>
      </c>
    </row>
    <row r="282" spans="1:8" ht="15.75" customHeight="1" x14ac:dyDescent="0.25">
      <c r="A282" s="4"/>
      <c r="B282" s="18"/>
      <c r="C282" s="19"/>
      <c r="D282" s="20"/>
      <c r="E282" s="20"/>
      <c r="F282" s="20"/>
    </row>
    <row r="283" spans="1:8" ht="15.75" customHeight="1" x14ac:dyDescent="0.25">
      <c r="A283" s="4"/>
      <c r="B283" s="26" t="s">
        <v>135</v>
      </c>
      <c r="C283" s="26"/>
      <c r="D283" s="17">
        <f>SUM(D277,D281)</f>
        <v>1650043</v>
      </c>
      <c r="E283" s="17">
        <f>SUM(E277,E281)</f>
        <v>1286691</v>
      </c>
      <c r="F283" s="17">
        <f>IF(D283=0,0,E283/D283)*100</f>
        <v>77.979240541004074</v>
      </c>
    </row>
    <row r="284" spans="1:8" ht="15.75" customHeight="1" x14ac:dyDescent="0.25">
      <c r="A284" s="4"/>
      <c r="B284" s="18"/>
      <c r="C284" s="19"/>
      <c r="D284" s="20"/>
      <c r="E284" s="20"/>
      <c r="F284" s="20"/>
    </row>
    <row r="285" spans="1:8" ht="17.100000000000001" customHeight="1" x14ac:dyDescent="0.25">
      <c r="A285" s="4"/>
      <c r="B285" s="25" t="s">
        <v>136</v>
      </c>
      <c r="C285" s="25"/>
      <c r="D285" s="25"/>
      <c r="E285" s="25"/>
      <c r="F285" s="25"/>
    </row>
    <row r="286" spans="1:8" ht="17.100000000000001" customHeight="1" x14ac:dyDescent="0.25">
      <c r="A286" s="4"/>
      <c r="B286" s="13" t="s">
        <v>13</v>
      </c>
      <c r="C286" s="14"/>
      <c r="D286" s="14"/>
      <c r="E286" s="14"/>
      <c r="F286" s="14"/>
    </row>
    <row r="287" spans="1:8" ht="17.100000000000001" customHeight="1" x14ac:dyDescent="0.25">
      <c r="A287" s="4"/>
      <c r="B287" s="15" t="s">
        <v>14</v>
      </c>
      <c r="C287" s="16" t="s">
        <v>15</v>
      </c>
      <c r="D287" s="17">
        <v>81770</v>
      </c>
      <c r="E287" s="17">
        <v>63610</v>
      </c>
      <c r="F287" s="17">
        <f t="shared" ref="F287:F302" si="10">IF(D287=0,0,E287/D287)*100</f>
        <v>77.791366026660143</v>
      </c>
      <c r="G287" s="2">
        <v>81770</v>
      </c>
      <c r="H287" s="2">
        <v>63610</v>
      </c>
    </row>
    <row r="288" spans="1:8" ht="17.100000000000001" customHeight="1" x14ac:dyDescent="0.25">
      <c r="A288" s="4"/>
      <c r="B288" s="15" t="s">
        <v>16</v>
      </c>
      <c r="C288" s="16" t="s">
        <v>17</v>
      </c>
      <c r="D288" s="17">
        <v>81770</v>
      </c>
      <c r="E288" s="17">
        <v>63610</v>
      </c>
      <c r="F288" s="17">
        <f t="shared" si="10"/>
        <v>77.791366026660143</v>
      </c>
      <c r="G288" s="2">
        <v>0</v>
      </c>
      <c r="H288" s="2">
        <v>0</v>
      </c>
    </row>
    <row r="289" spans="1:8" ht="17.100000000000001" customHeight="1" x14ac:dyDescent="0.25">
      <c r="A289" s="4"/>
      <c r="B289" s="15" t="s">
        <v>39</v>
      </c>
      <c r="C289" s="16" t="s">
        <v>40</v>
      </c>
      <c r="D289" s="17">
        <v>2100</v>
      </c>
      <c r="E289" s="17">
        <v>992</v>
      </c>
      <c r="F289" s="17">
        <f t="shared" si="10"/>
        <v>47.238095238095241</v>
      </c>
      <c r="G289" s="2">
        <v>2100</v>
      </c>
      <c r="H289" s="2">
        <v>992</v>
      </c>
    </row>
    <row r="290" spans="1:8" ht="17.100000000000001" customHeight="1" x14ac:dyDescent="0.25">
      <c r="A290" s="4"/>
      <c r="B290" s="15" t="s">
        <v>43</v>
      </c>
      <c r="C290" s="16" t="s">
        <v>44</v>
      </c>
      <c r="D290" s="17">
        <v>2100</v>
      </c>
      <c r="E290" s="17">
        <v>992</v>
      </c>
      <c r="F290" s="17">
        <f t="shared" si="10"/>
        <v>47.238095238095241</v>
      </c>
      <c r="G290" s="2">
        <v>0</v>
      </c>
      <c r="H290" s="2">
        <v>0</v>
      </c>
    </row>
    <row r="291" spans="1:8" ht="17.100000000000001" customHeight="1" x14ac:dyDescent="0.25">
      <c r="A291" s="4"/>
      <c r="B291" s="15" t="s">
        <v>18</v>
      </c>
      <c r="C291" s="16" t="s">
        <v>19</v>
      </c>
      <c r="D291" s="17">
        <v>14220</v>
      </c>
      <c r="E291" s="17">
        <v>11804</v>
      </c>
      <c r="F291" s="17">
        <f t="shared" si="10"/>
        <v>83.009845288326304</v>
      </c>
      <c r="G291" s="2">
        <v>14220</v>
      </c>
      <c r="H291" s="2">
        <v>11804</v>
      </c>
    </row>
    <row r="292" spans="1:8" ht="17.100000000000001" customHeight="1" x14ac:dyDescent="0.25">
      <c r="A292" s="4"/>
      <c r="B292" s="15" t="s">
        <v>20</v>
      </c>
      <c r="C292" s="16" t="s">
        <v>21</v>
      </c>
      <c r="D292" s="17">
        <v>7200</v>
      </c>
      <c r="E292" s="17">
        <v>7134</v>
      </c>
      <c r="F292" s="17">
        <f t="shared" si="10"/>
        <v>99.083333333333329</v>
      </c>
      <c r="G292" s="2">
        <v>0</v>
      </c>
      <c r="H292" s="2">
        <v>0</v>
      </c>
    </row>
    <row r="293" spans="1:8" ht="17.100000000000001" customHeight="1" x14ac:dyDescent="0.25">
      <c r="A293" s="4"/>
      <c r="B293" s="15" t="s">
        <v>22</v>
      </c>
      <c r="C293" s="16" t="s">
        <v>23</v>
      </c>
      <c r="D293" s="17">
        <v>3700</v>
      </c>
      <c r="E293" s="17">
        <v>2951</v>
      </c>
      <c r="F293" s="17">
        <f t="shared" si="10"/>
        <v>79.756756756756758</v>
      </c>
      <c r="G293" s="2">
        <v>0</v>
      </c>
      <c r="H293" s="2">
        <v>0</v>
      </c>
    </row>
    <row r="294" spans="1:8" ht="17.100000000000001" customHeight="1" x14ac:dyDescent="0.25">
      <c r="A294" s="4"/>
      <c r="B294" s="15" t="s">
        <v>24</v>
      </c>
      <c r="C294" s="16" t="s">
        <v>25</v>
      </c>
      <c r="D294" s="17">
        <v>3320</v>
      </c>
      <c r="E294" s="17">
        <v>1719</v>
      </c>
      <c r="F294" s="17">
        <f t="shared" si="10"/>
        <v>51.777108433734945</v>
      </c>
      <c r="G294" s="2">
        <v>0</v>
      </c>
      <c r="H294" s="2">
        <v>0</v>
      </c>
    </row>
    <row r="295" spans="1:8" ht="17.100000000000001" customHeight="1" x14ac:dyDescent="0.25">
      <c r="A295" s="4"/>
      <c r="B295" s="15" t="s">
        <v>26</v>
      </c>
      <c r="C295" s="16" t="s">
        <v>27</v>
      </c>
      <c r="D295" s="17">
        <v>66234</v>
      </c>
      <c r="E295" s="17">
        <v>16611</v>
      </c>
      <c r="F295" s="17">
        <f t="shared" si="10"/>
        <v>25.079264426125551</v>
      </c>
      <c r="G295" s="2">
        <v>66234</v>
      </c>
      <c r="H295" s="2">
        <v>16611</v>
      </c>
    </row>
    <row r="296" spans="1:8" ht="17.100000000000001" customHeight="1" x14ac:dyDescent="0.25">
      <c r="A296" s="4"/>
      <c r="B296" s="15" t="s">
        <v>28</v>
      </c>
      <c r="C296" s="16" t="s">
        <v>29</v>
      </c>
      <c r="D296" s="17">
        <v>3276</v>
      </c>
      <c r="E296" s="17">
        <v>2049</v>
      </c>
      <c r="F296" s="17">
        <f t="shared" si="10"/>
        <v>62.545787545787547</v>
      </c>
      <c r="G296" s="2">
        <v>0</v>
      </c>
      <c r="H296" s="2">
        <v>0</v>
      </c>
    </row>
    <row r="297" spans="1:8" ht="17.100000000000001" customHeight="1" x14ac:dyDescent="0.25">
      <c r="A297" s="4"/>
      <c r="B297" s="15" t="s">
        <v>30</v>
      </c>
      <c r="C297" s="16" t="s">
        <v>31</v>
      </c>
      <c r="D297" s="17">
        <v>13518</v>
      </c>
      <c r="E297" s="17">
        <v>7957</v>
      </c>
      <c r="F297" s="17">
        <f t="shared" si="10"/>
        <v>58.862257730433498</v>
      </c>
      <c r="G297" s="2">
        <v>0</v>
      </c>
      <c r="H297" s="2">
        <v>0</v>
      </c>
    </row>
    <row r="298" spans="1:8" ht="17.100000000000001" customHeight="1" x14ac:dyDescent="0.25">
      <c r="A298" s="4"/>
      <c r="B298" s="15" t="s">
        <v>49</v>
      </c>
      <c r="C298" s="16" t="s">
        <v>50</v>
      </c>
      <c r="D298" s="17">
        <v>5926</v>
      </c>
      <c r="E298" s="17">
        <v>4170</v>
      </c>
      <c r="F298" s="17">
        <f t="shared" si="10"/>
        <v>70.367870401619982</v>
      </c>
      <c r="G298" s="2">
        <v>0</v>
      </c>
      <c r="H298" s="2">
        <v>0</v>
      </c>
    </row>
    <row r="299" spans="1:8" ht="17.100000000000001" customHeight="1" x14ac:dyDescent="0.25">
      <c r="A299" s="4"/>
      <c r="B299" s="15" t="s">
        <v>51</v>
      </c>
      <c r="C299" s="16" t="s">
        <v>52</v>
      </c>
      <c r="D299" s="17">
        <v>81</v>
      </c>
      <c r="E299" s="17">
        <v>81</v>
      </c>
      <c r="F299" s="17">
        <f t="shared" si="10"/>
        <v>100</v>
      </c>
      <c r="G299" s="2">
        <v>0</v>
      </c>
      <c r="H299" s="2">
        <v>0</v>
      </c>
    </row>
    <row r="300" spans="1:8" ht="17.100000000000001" customHeight="1" x14ac:dyDescent="0.25">
      <c r="A300" s="4"/>
      <c r="B300" s="15" t="s">
        <v>53</v>
      </c>
      <c r="C300" s="16" t="s">
        <v>54</v>
      </c>
      <c r="D300" s="17">
        <v>2354</v>
      </c>
      <c r="E300" s="17">
        <v>2354</v>
      </c>
      <c r="F300" s="17">
        <f t="shared" si="10"/>
        <v>100</v>
      </c>
      <c r="G300" s="2">
        <v>0</v>
      </c>
      <c r="H300" s="2">
        <v>0</v>
      </c>
    </row>
    <row r="301" spans="1:8" ht="17.100000000000001" customHeight="1" x14ac:dyDescent="0.25">
      <c r="A301" s="4"/>
      <c r="B301" s="15" t="s">
        <v>32</v>
      </c>
      <c r="C301" s="16" t="s">
        <v>33</v>
      </c>
      <c r="D301" s="17">
        <v>41079</v>
      </c>
      <c r="E301" s="17">
        <v>0</v>
      </c>
      <c r="F301" s="17">
        <f t="shared" si="10"/>
        <v>0</v>
      </c>
      <c r="G301" s="2">
        <v>0</v>
      </c>
      <c r="H301" s="2">
        <v>0</v>
      </c>
    </row>
    <row r="302" spans="1:8" ht="15.75" customHeight="1" x14ac:dyDescent="0.25">
      <c r="A302" s="4"/>
      <c r="B302" s="26" t="s">
        <v>34</v>
      </c>
      <c r="C302" s="26"/>
      <c r="D302" s="17">
        <f>SUM(G287:G301)</f>
        <v>164324</v>
      </c>
      <c r="E302" s="17">
        <f>SUM(H287:H301)</f>
        <v>93017</v>
      </c>
      <c r="F302" s="17">
        <f t="shared" si="10"/>
        <v>56.605851853654976</v>
      </c>
    </row>
    <row r="303" spans="1:8" ht="15.75" customHeight="1" x14ac:dyDescent="0.25">
      <c r="A303" s="4"/>
      <c r="B303" s="18"/>
      <c r="C303" s="19"/>
      <c r="D303" s="20"/>
      <c r="E303" s="20"/>
      <c r="F303" s="20"/>
    </row>
    <row r="304" spans="1:8" ht="15.75" customHeight="1" x14ac:dyDescent="0.25">
      <c r="A304" s="4"/>
      <c r="B304" s="26" t="s">
        <v>137</v>
      </c>
      <c r="C304" s="26"/>
      <c r="D304" s="17">
        <f>SUM(D302)</f>
        <v>164324</v>
      </c>
      <c r="E304" s="17">
        <f>SUM(E302)</f>
        <v>93017</v>
      </c>
      <c r="F304" s="17">
        <f>IF(D304=0,0,E304/D304)*100</f>
        <v>56.605851853654976</v>
      </c>
    </row>
    <row r="305" spans="1:8" ht="15.75" customHeight="1" x14ac:dyDescent="0.25">
      <c r="A305" s="4"/>
      <c r="B305" s="18"/>
      <c r="C305" s="19"/>
      <c r="D305" s="20"/>
      <c r="E305" s="20"/>
      <c r="F305" s="20"/>
    </row>
    <row r="306" spans="1:8" ht="15.75" customHeight="1" x14ac:dyDescent="0.25">
      <c r="A306" s="4"/>
      <c r="B306" s="26" t="s">
        <v>138</v>
      </c>
      <c r="C306" s="26"/>
      <c r="D306" s="17">
        <f>SUM(D212,D249,D283,D304)</f>
        <v>7097669</v>
      </c>
      <c r="E306" s="17">
        <f>SUM(E212,E249,E283,E304)</f>
        <v>6211594</v>
      </c>
      <c r="F306" s="17">
        <f>IF(D306=0,0,E306/D306)*100</f>
        <v>87.515971792992886</v>
      </c>
    </row>
    <row r="307" spans="1:8" ht="15.75" customHeight="1" x14ac:dyDescent="0.25">
      <c r="A307" s="4"/>
      <c r="B307" s="18"/>
      <c r="C307" s="19"/>
      <c r="D307" s="20"/>
      <c r="E307" s="20"/>
      <c r="F307" s="20"/>
    </row>
    <row r="308" spans="1:8" ht="15.75" customHeight="1" x14ac:dyDescent="0.25">
      <c r="A308" s="4"/>
      <c r="B308" s="26" t="s">
        <v>139</v>
      </c>
      <c r="C308" s="26"/>
      <c r="D308" s="17">
        <f>SUM(D306)</f>
        <v>7097669</v>
      </c>
      <c r="E308" s="17">
        <f>SUM(E306)</f>
        <v>6211594</v>
      </c>
      <c r="F308" s="17">
        <f>IF(D308=0,0,E308/D308)*100</f>
        <v>87.515971792992886</v>
      </c>
    </row>
    <row r="309" spans="1:8" ht="17.100000000000001" customHeight="1" x14ac:dyDescent="0.25">
      <c r="A309" s="4"/>
      <c r="B309" s="18"/>
      <c r="C309" s="19"/>
      <c r="D309" s="20"/>
      <c r="E309" s="20"/>
      <c r="F309" s="20"/>
    </row>
    <row r="310" spans="1:8" ht="17.100000000000001" customHeight="1" x14ac:dyDescent="0.25">
      <c r="A310" s="4"/>
      <c r="B310" s="18"/>
      <c r="C310" s="19"/>
      <c r="D310" s="20"/>
      <c r="E310" s="20"/>
      <c r="F310" s="20"/>
    </row>
    <row r="311" spans="1:8" ht="17.100000000000001" customHeight="1" x14ac:dyDescent="0.25">
      <c r="A311" s="4"/>
      <c r="B311" s="27" t="s">
        <v>140</v>
      </c>
      <c r="C311" s="27"/>
      <c r="D311" s="27"/>
      <c r="E311" s="27"/>
      <c r="F311" s="27"/>
    </row>
    <row r="312" spans="1:8" ht="17.100000000000001" customHeight="1" x14ac:dyDescent="0.25">
      <c r="A312" s="4"/>
      <c r="B312" s="28" t="s">
        <v>115</v>
      </c>
      <c r="C312" s="28"/>
      <c r="D312" s="28"/>
      <c r="E312" s="28"/>
      <c r="F312" s="28"/>
    </row>
    <row r="313" spans="1:8" ht="17.100000000000001" customHeight="1" x14ac:dyDescent="0.25">
      <c r="A313" s="4"/>
      <c r="B313" s="25" t="s">
        <v>141</v>
      </c>
      <c r="C313" s="25"/>
      <c r="D313" s="25"/>
      <c r="E313" s="25"/>
      <c r="F313" s="25"/>
    </row>
    <row r="314" spans="1:8" ht="17.100000000000001" customHeight="1" x14ac:dyDescent="0.25">
      <c r="A314" s="4"/>
      <c r="B314" s="13" t="s">
        <v>13</v>
      </c>
      <c r="C314" s="14"/>
      <c r="D314" s="14"/>
      <c r="E314" s="14"/>
      <c r="F314" s="14"/>
    </row>
    <row r="315" spans="1:8" ht="17.100000000000001" customHeight="1" x14ac:dyDescent="0.25">
      <c r="A315" s="4"/>
      <c r="B315" s="15" t="s">
        <v>14</v>
      </c>
      <c r="C315" s="16" t="s">
        <v>15</v>
      </c>
      <c r="D315" s="17">
        <v>125338</v>
      </c>
      <c r="E315" s="17">
        <v>79424</v>
      </c>
      <c r="F315" s="17">
        <f t="shared" ref="F315:F330" si="11">IF(D315=0,0,E315/D315)*100</f>
        <v>63.367853324610259</v>
      </c>
      <c r="G315" s="2">
        <v>125338</v>
      </c>
      <c r="H315" s="2">
        <v>79424</v>
      </c>
    </row>
    <row r="316" spans="1:8" ht="17.100000000000001" customHeight="1" x14ac:dyDescent="0.25">
      <c r="A316" s="4"/>
      <c r="B316" s="15" t="s">
        <v>16</v>
      </c>
      <c r="C316" s="16" t="s">
        <v>17</v>
      </c>
      <c r="D316" s="17">
        <v>125338</v>
      </c>
      <c r="E316" s="17">
        <v>79424</v>
      </c>
      <c r="F316" s="17">
        <f t="shared" si="11"/>
        <v>63.367853324610259</v>
      </c>
      <c r="G316" s="2">
        <v>0</v>
      </c>
      <c r="H316" s="2">
        <v>0</v>
      </c>
    </row>
    <row r="317" spans="1:8" ht="17.100000000000001" customHeight="1" x14ac:dyDescent="0.25">
      <c r="A317" s="4"/>
      <c r="B317" s="15" t="s">
        <v>39</v>
      </c>
      <c r="C317" s="16" t="s">
        <v>40</v>
      </c>
      <c r="D317" s="17">
        <v>3100</v>
      </c>
      <c r="E317" s="17">
        <v>1288</v>
      </c>
      <c r="F317" s="17">
        <f t="shared" si="11"/>
        <v>41.548387096774192</v>
      </c>
      <c r="G317" s="2">
        <v>3100</v>
      </c>
      <c r="H317" s="2">
        <v>1288</v>
      </c>
    </row>
    <row r="318" spans="1:8" ht="17.100000000000001" customHeight="1" x14ac:dyDescent="0.25">
      <c r="A318" s="4"/>
      <c r="B318" s="15" t="s">
        <v>41</v>
      </c>
      <c r="C318" s="16" t="s">
        <v>42</v>
      </c>
      <c r="D318" s="17">
        <v>100</v>
      </c>
      <c r="E318" s="17">
        <v>72</v>
      </c>
      <c r="F318" s="17">
        <f t="shared" si="11"/>
        <v>72</v>
      </c>
      <c r="G318" s="2">
        <v>0</v>
      </c>
      <c r="H318" s="2">
        <v>0</v>
      </c>
    </row>
    <row r="319" spans="1:8" ht="17.100000000000001" customHeight="1" x14ac:dyDescent="0.25">
      <c r="A319" s="4"/>
      <c r="B319" s="15" t="s">
        <v>43</v>
      </c>
      <c r="C319" s="16" t="s">
        <v>44</v>
      </c>
      <c r="D319" s="17">
        <v>3000</v>
      </c>
      <c r="E319" s="17">
        <v>1216</v>
      </c>
      <c r="F319" s="17">
        <f t="shared" si="11"/>
        <v>40.533333333333331</v>
      </c>
      <c r="G319" s="2">
        <v>0</v>
      </c>
      <c r="H319" s="2">
        <v>0</v>
      </c>
    </row>
    <row r="320" spans="1:8" ht="17.100000000000001" customHeight="1" x14ac:dyDescent="0.25">
      <c r="A320" s="4"/>
      <c r="B320" s="15" t="s">
        <v>18</v>
      </c>
      <c r="C320" s="16" t="s">
        <v>19</v>
      </c>
      <c r="D320" s="17">
        <v>20000</v>
      </c>
      <c r="E320" s="17">
        <v>15048</v>
      </c>
      <c r="F320" s="17">
        <f t="shared" si="11"/>
        <v>75.239999999999995</v>
      </c>
      <c r="G320" s="2">
        <v>20000</v>
      </c>
      <c r="H320" s="2">
        <v>15048</v>
      </c>
    </row>
    <row r="321" spans="1:8" ht="17.100000000000001" customHeight="1" x14ac:dyDescent="0.25">
      <c r="A321" s="4"/>
      <c r="B321" s="15" t="s">
        <v>20</v>
      </c>
      <c r="C321" s="16" t="s">
        <v>21</v>
      </c>
      <c r="D321" s="17">
        <v>10000</v>
      </c>
      <c r="E321" s="17">
        <v>9826</v>
      </c>
      <c r="F321" s="17">
        <f t="shared" si="11"/>
        <v>98.26</v>
      </c>
      <c r="G321" s="2">
        <v>0</v>
      </c>
      <c r="H321" s="2">
        <v>0</v>
      </c>
    </row>
    <row r="322" spans="1:8" ht="17.100000000000001" customHeight="1" x14ac:dyDescent="0.25">
      <c r="A322" s="4"/>
      <c r="B322" s="15" t="s">
        <v>22</v>
      </c>
      <c r="C322" s="16" t="s">
        <v>23</v>
      </c>
      <c r="D322" s="17">
        <v>5000</v>
      </c>
      <c r="E322" s="17">
        <v>3519</v>
      </c>
      <c r="F322" s="17">
        <f t="shared" si="11"/>
        <v>70.38</v>
      </c>
      <c r="G322" s="2">
        <v>0</v>
      </c>
      <c r="H322" s="2">
        <v>0</v>
      </c>
    </row>
    <row r="323" spans="1:8" ht="17.100000000000001" customHeight="1" x14ac:dyDescent="0.25">
      <c r="A323" s="4"/>
      <c r="B323" s="15" t="s">
        <v>24</v>
      </c>
      <c r="C323" s="16" t="s">
        <v>25</v>
      </c>
      <c r="D323" s="17">
        <v>5000</v>
      </c>
      <c r="E323" s="17">
        <v>1703</v>
      </c>
      <c r="F323" s="17">
        <f t="shared" si="11"/>
        <v>34.06</v>
      </c>
      <c r="G323" s="2">
        <v>0</v>
      </c>
      <c r="H323" s="2">
        <v>0</v>
      </c>
    </row>
    <row r="324" spans="1:8" ht="17.100000000000001" customHeight="1" x14ac:dyDescent="0.25">
      <c r="A324" s="4"/>
      <c r="B324" s="15" t="s">
        <v>26</v>
      </c>
      <c r="C324" s="16" t="s">
        <v>27</v>
      </c>
      <c r="D324" s="17">
        <v>40248</v>
      </c>
      <c r="E324" s="17">
        <v>40248</v>
      </c>
      <c r="F324" s="17">
        <f t="shared" si="11"/>
        <v>100</v>
      </c>
      <c r="G324" s="2">
        <v>40248</v>
      </c>
      <c r="H324" s="2">
        <v>40248</v>
      </c>
    </row>
    <row r="325" spans="1:8" ht="17.100000000000001" customHeight="1" x14ac:dyDescent="0.25">
      <c r="A325" s="4"/>
      <c r="B325" s="15" t="s">
        <v>45</v>
      </c>
      <c r="C325" s="16" t="s">
        <v>46</v>
      </c>
      <c r="D325" s="17">
        <v>0</v>
      </c>
      <c r="E325" s="17">
        <v>0</v>
      </c>
      <c r="F325" s="17">
        <f t="shared" si="11"/>
        <v>0</v>
      </c>
      <c r="G325" s="2">
        <v>0</v>
      </c>
      <c r="H325" s="2">
        <v>0</v>
      </c>
    </row>
    <row r="326" spans="1:8" ht="17.100000000000001" customHeight="1" x14ac:dyDescent="0.25">
      <c r="A326" s="4"/>
      <c r="B326" s="15" t="s">
        <v>47</v>
      </c>
      <c r="C326" s="16" t="s">
        <v>48</v>
      </c>
      <c r="D326" s="17">
        <v>0</v>
      </c>
      <c r="E326" s="17">
        <v>0</v>
      </c>
      <c r="F326" s="17">
        <f t="shared" si="11"/>
        <v>0</v>
      </c>
      <c r="G326" s="2">
        <v>0</v>
      </c>
      <c r="H326" s="2">
        <v>0</v>
      </c>
    </row>
    <row r="327" spans="1:8" ht="17.100000000000001" customHeight="1" x14ac:dyDescent="0.25">
      <c r="A327" s="4"/>
      <c r="B327" s="15" t="s">
        <v>28</v>
      </c>
      <c r="C327" s="16" t="s">
        <v>29</v>
      </c>
      <c r="D327" s="17">
        <v>37574</v>
      </c>
      <c r="E327" s="17">
        <v>37574</v>
      </c>
      <c r="F327" s="17">
        <f t="shared" si="11"/>
        <v>100</v>
      </c>
      <c r="G327" s="2">
        <v>0</v>
      </c>
      <c r="H327" s="2">
        <v>0</v>
      </c>
    </row>
    <row r="328" spans="1:8" ht="17.100000000000001" customHeight="1" x14ac:dyDescent="0.25">
      <c r="A328" s="4"/>
      <c r="B328" s="15" t="s">
        <v>49</v>
      </c>
      <c r="C328" s="16" t="s">
        <v>50</v>
      </c>
      <c r="D328" s="17">
        <v>2674</v>
      </c>
      <c r="E328" s="17">
        <v>2674</v>
      </c>
      <c r="F328" s="17">
        <f t="shared" si="11"/>
        <v>100</v>
      </c>
      <c r="G328" s="2">
        <v>0</v>
      </c>
      <c r="H328" s="2">
        <v>0</v>
      </c>
    </row>
    <row r="329" spans="1:8" ht="17.100000000000001" customHeight="1" x14ac:dyDescent="0.25">
      <c r="A329" s="4"/>
      <c r="B329" s="15" t="s">
        <v>32</v>
      </c>
      <c r="C329" s="16" t="s">
        <v>33</v>
      </c>
      <c r="D329" s="17">
        <v>0</v>
      </c>
      <c r="E329" s="17">
        <v>0</v>
      </c>
      <c r="F329" s="17">
        <f t="shared" si="11"/>
        <v>0</v>
      </c>
      <c r="G329" s="2">
        <v>0</v>
      </c>
      <c r="H329" s="2">
        <v>0</v>
      </c>
    </row>
    <row r="330" spans="1:8" ht="15.75" customHeight="1" x14ac:dyDescent="0.25">
      <c r="A330" s="4"/>
      <c r="B330" s="26" t="s">
        <v>34</v>
      </c>
      <c r="C330" s="26"/>
      <c r="D330" s="17">
        <f>SUM(G315:G329)</f>
        <v>188686</v>
      </c>
      <c r="E330" s="17">
        <f>SUM(H315:H329)</f>
        <v>136008</v>
      </c>
      <c r="F330" s="17">
        <f t="shared" si="11"/>
        <v>72.081659476590744</v>
      </c>
    </row>
    <row r="331" spans="1:8" ht="15.75" customHeight="1" x14ac:dyDescent="0.25">
      <c r="A331" s="4"/>
      <c r="B331" s="18"/>
      <c r="C331" s="19"/>
      <c r="D331" s="20"/>
      <c r="E331" s="20"/>
      <c r="F331" s="20"/>
    </row>
    <row r="332" spans="1:8" ht="15.75" customHeight="1" x14ac:dyDescent="0.25">
      <c r="A332" s="4"/>
      <c r="B332" s="26" t="s">
        <v>142</v>
      </c>
      <c r="C332" s="26"/>
      <c r="D332" s="17">
        <f>SUM(D330)</f>
        <v>188686</v>
      </c>
      <c r="E332" s="17">
        <f>SUM(E330)</f>
        <v>136008</v>
      </c>
      <c r="F332" s="17">
        <f>IF(D332=0,0,E332/D332)*100</f>
        <v>72.081659476590744</v>
      </c>
    </row>
    <row r="333" spans="1:8" ht="15.75" customHeight="1" x14ac:dyDescent="0.25">
      <c r="A333" s="4"/>
      <c r="B333" s="18"/>
      <c r="C333" s="19"/>
      <c r="D333" s="20"/>
      <c r="E333" s="20"/>
      <c r="F333" s="20"/>
    </row>
    <row r="334" spans="1:8" ht="17.100000000000001" customHeight="1" x14ac:dyDescent="0.25">
      <c r="A334" s="4"/>
      <c r="B334" s="25" t="s">
        <v>143</v>
      </c>
      <c r="C334" s="25"/>
      <c r="D334" s="25"/>
      <c r="E334" s="25"/>
      <c r="F334" s="25"/>
    </row>
    <row r="335" spans="1:8" ht="17.100000000000001" customHeight="1" x14ac:dyDescent="0.25">
      <c r="A335" s="4"/>
      <c r="B335" s="13" t="s">
        <v>13</v>
      </c>
      <c r="C335" s="14"/>
      <c r="D335" s="14"/>
      <c r="E335" s="14"/>
      <c r="F335" s="14"/>
    </row>
    <row r="336" spans="1:8" ht="17.100000000000001" customHeight="1" x14ac:dyDescent="0.25">
      <c r="A336" s="4"/>
      <c r="B336" s="15" t="s">
        <v>14</v>
      </c>
      <c r="C336" s="16" t="s">
        <v>15</v>
      </c>
      <c r="D336" s="17">
        <v>25239</v>
      </c>
      <c r="E336" s="17">
        <v>25239</v>
      </c>
      <c r="F336" s="17">
        <f t="shared" ref="F336:F346" si="12">IF(D336=0,0,E336/D336)*100</f>
        <v>100</v>
      </c>
      <c r="G336" s="2">
        <v>25239</v>
      </c>
      <c r="H336" s="2">
        <v>25239</v>
      </c>
    </row>
    <row r="337" spans="1:8" ht="17.100000000000001" customHeight="1" x14ac:dyDescent="0.25">
      <c r="A337" s="4"/>
      <c r="B337" s="15" t="s">
        <v>16</v>
      </c>
      <c r="C337" s="16" t="s">
        <v>17</v>
      </c>
      <c r="D337" s="17">
        <v>25239</v>
      </c>
      <c r="E337" s="17">
        <v>25239</v>
      </c>
      <c r="F337" s="17">
        <f t="shared" si="12"/>
        <v>100</v>
      </c>
      <c r="G337" s="2">
        <v>0</v>
      </c>
      <c r="H337" s="2">
        <v>0</v>
      </c>
    </row>
    <row r="338" spans="1:8" ht="17.100000000000001" customHeight="1" x14ac:dyDescent="0.25">
      <c r="A338" s="4"/>
      <c r="B338" s="15" t="s">
        <v>39</v>
      </c>
      <c r="C338" s="16" t="s">
        <v>40</v>
      </c>
      <c r="D338" s="17">
        <v>800</v>
      </c>
      <c r="E338" s="17">
        <v>339</v>
      </c>
      <c r="F338" s="17">
        <f t="shared" si="12"/>
        <v>42.375</v>
      </c>
      <c r="G338" s="2">
        <v>800</v>
      </c>
      <c r="H338" s="2">
        <v>339</v>
      </c>
    </row>
    <row r="339" spans="1:8" ht="17.100000000000001" customHeight="1" x14ac:dyDescent="0.25">
      <c r="A339" s="4"/>
      <c r="B339" s="15" t="s">
        <v>43</v>
      </c>
      <c r="C339" s="16" t="s">
        <v>44</v>
      </c>
      <c r="D339" s="17">
        <v>800</v>
      </c>
      <c r="E339" s="17">
        <v>339</v>
      </c>
      <c r="F339" s="17">
        <f t="shared" si="12"/>
        <v>42.375</v>
      </c>
      <c r="G339" s="2">
        <v>0</v>
      </c>
      <c r="H339" s="2">
        <v>0</v>
      </c>
    </row>
    <row r="340" spans="1:8" ht="17.100000000000001" customHeight="1" x14ac:dyDescent="0.25">
      <c r="A340" s="4"/>
      <c r="B340" s="15" t="s">
        <v>18</v>
      </c>
      <c r="C340" s="16" t="s">
        <v>19</v>
      </c>
      <c r="D340" s="17">
        <v>5409</v>
      </c>
      <c r="E340" s="17">
        <v>4965</v>
      </c>
      <c r="F340" s="17">
        <f t="shared" si="12"/>
        <v>91.791458679977808</v>
      </c>
      <c r="G340" s="2">
        <v>5409</v>
      </c>
      <c r="H340" s="2">
        <v>4965</v>
      </c>
    </row>
    <row r="341" spans="1:8" ht="17.100000000000001" customHeight="1" x14ac:dyDescent="0.25">
      <c r="A341" s="4"/>
      <c r="B341" s="15" t="s">
        <v>20</v>
      </c>
      <c r="C341" s="16" t="s">
        <v>21</v>
      </c>
      <c r="D341" s="17">
        <v>4109</v>
      </c>
      <c r="E341" s="17">
        <v>3688</v>
      </c>
      <c r="F341" s="17">
        <f t="shared" si="12"/>
        <v>89.754198101727908</v>
      </c>
      <c r="G341" s="2">
        <v>0</v>
      </c>
      <c r="H341" s="2">
        <v>0</v>
      </c>
    </row>
    <row r="342" spans="1:8" ht="17.100000000000001" customHeight="1" x14ac:dyDescent="0.25">
      <c r="A342" s="4"/>
      <c r="B342" s="15" t="s">
        <v>22</v>
      </c>
      <c r="C342" s="16" t="s">
        <v>23</v>
      </c>
      <c r="D342" s="17">
        <v>1300</v>
      </c>
      <c r="E342" s="17">
        <v>1277</v>
      </c>
      <c r="F342" s="17">
        <f t="shared" si="12"/>
        <v>98.230769230769226</v>
      </c>
      <c r="G342" s="2">
        <v>0</v>
      </c>
      <c r="H342" s="2">
        <v>0</v>
      </c>
    </row>
    <row r="343" spans="1:8" ht="17.100000000000001" customHeight="1" x14ac:dyDescent="0.25">
      <c r="A343" s="4"/>
      <c r="B343" s="15" t="s">
        <v>24</v>
      </c>
      <c r="C343" s="16" t="s">
        <v>25</v>
      </c>
      <c r="D343" s="17">
        <v>0</v>
      </c>
      <c r="E343" s="17">
        <v>0</v>
      </c>
      <c r="F343" s="17">
        <f t="shared" si="12"/>
        <v>0</v>
      </c>
      <c r="G343" s="2">
        <v>0</v>
      </c>
      <c r="H343" s="2">
        <v>0</v>
      </c>
    </row>
    <row r="344" spans="1:8" ht="17.100000000000001" customHeight="1" x14ac:dyDescent="0.25">
      <c r="A344" s="4"/>
      <c r="B344" s="15" t="s">
        <v>26</v>
      </c>
      <c r="C344" s="16" t="s">
        <v>27</v>
      </c>
      <c r="D344" s="17">
        <v>3078</v>
      </c>
      <c r="E344" s="17">
        <v>2001</v>
      </c>
      <c r="F344" s="17">
        <f t="shared" si="12"/>
        <v>65.009746588693957</v>
      </c>
      <c r="G344" s="2">
        <v>3078</v>
      </c>
      <c r="H344" s="2">
        <v>2001</v>
      </c>
    </row>
    <row r="345" spans="1:8" ht="17.100000000000001" customHeight="1" x14ac:dyDescent="0.25">
      <c r="A345" s="4"/>
      <c r="B345" s="15" t="s">
        <v>47</v>
      </c>
      <c r="C345" s="16" t="s">
        <v>48</v>
      </c>
      <c r="D345" s="17">
        <v>3078</v>
      </c>
      <c r="E345" s="17">
        <v>2001</v>
      </c>
      <c r="F345" s="17">
        <f t="shared" si="12"/>
        <v>65.009746588693957</v>
      </c>
      <c r="G345" s="2">
        <v>0</v>
      </c>
      <c r="H345" s="2">
        <v>0</v>
      </c>
    </row>
    <row r="346" spans="1:8" ht="15.75" customHeight="1" x14ac:dyDescent="0.25">
      <c r="A346" s="4"/>
      <c r="B346" s="26" t="s">
        <v>34</v>
      </c>
      <c r="C346" s="26"/>
      <c r="D346" s="17">
        <f>SUM(G336:G345)</f>
        <v>34526</v>
      </c>
      <c r="E346" s="17">
        <f>SUM(H336:H345)</f>
        <v>32544</v>
      </c>
      <c r="F346" s="17">
        <f t="shared" si="12"/>
        <v>94.259398714012633</v>
      </c>
    </row>
    <row r="347" spans="1:8" ht="15.75" customHeight="1" x14ac:dyDescent="0.25">
      <c r="A347" s="4"/>
      <c r="B347" s="18"/>
      <c r="C347" s="19"/>
      <c r="D347" s="20"/>
      <c r="E347" s="20"/>
      <c r="F347" s="20"/>
    </row>
    <row r="348" spans="1:8" ht="15.75" customHeight="1" x14ac:dyDescent="0.25">
      <c r="A348" s="4"/>
      <c r="B348" s="26" t="s">
        <v>144</v>
      </c>
      <c r="C348" s="26"/>
      <c r="D348" s="17">
        <f>SUM(D346)</f>
        <v>34526</v>
      </c>
      <c r="E348" s="17">
        <f>SUM(E346)</f>
        <v>32544</v>
      </c>
      <c r="F348" s="17">
        <f>IF(D348=0,0,E348/D348)*100</f>
        <v>94.259398714012633</v>
      </c>
    </row>
    <row r="349" spans="1:8" ht="15.75" customHeight="1" x14ac:dyDescent="0.25">
      <c r="A349" s="4"/>
      <c r="B349" s="18"/>
      <c r="C349" s="19"/>
      <c r="D349" s="20"/>
      <c r="E349" s="20"/>
      <c r="F349" s="20"/>
    </row>
    <row r="350" spans="1:8" ht="17.100000000000001" customHeight="1" x14ac:dyDescent="0.25">
      <c r="A350" s="4"/>
      <c r="B350" s="25" t="s">
        <v>145</v>
      </c>
      <c r="C350" s="25"/>
      <c r="D350" s="25"/>
      <c r="E350" s="25"/>
      <c r="F350" s="25"/>
    </row>
    <row r="351" spans="1:8" ht="17.100000000000001" customHeight="1" x14ac:dyDescent="0.25">
      <c r="A351" s="4"/>
      <c r="B351" s="13" t="s">
        <v>13</v>
      </c>
      <c r="C351" s="14"/>
      <c r="D351" s="14"/>
      <c r="E351" s="14"/>
      <c r="F351" s="14"/>
    </row>
    <row r="352" spans="1:8" ht="17.100000000000001" customHeight="1" x14ac:dyDescent="0.25">
      <c r="A352" s="4"/>
      <c r="B352" s="15" t="s">
        <v>14</v>
      </c>
      <c r="C352" s="16" t="s">
        <v>15</v>
      </c>
      <c r="D352" s="17">
        <v>14100</v>
      </c>
      <c r="E352" s="17">
        <v>14071</v>
      </c>
      <c r="F352" s="17">
        <f t="shared" ref="F352:F364" si="13">IF(D352=0,0,E352/D352)*100</f>
        <v>99.794326241134755</v>
      </c>
      <c r="G352" s="2">
        <v>14100</v>
      </c>
      <c r="H352" s="2">
        <v>14071</v>
      </c>
    </row>
    <row r="353" spans="1:8" ht="17.100000000000001" customHeight="1" x14ac:dyDescent="0.25">
      <c r="A353" s="4"/>
      <c r="B353" s="15" t="s">
        <v>16</v>
      </c>
      <c r="C353" s="16" t="s">
        <v>17</v>
      </c>
      <c r="D353" s="17">
        <v>14100</v>
      </c>
      <c r="E353" s="17">
        <v>14071</v>
      </c>
      <c r="F353" s="17">
        <f t="shared" si="13"/>
        <v>99.794326241134755</v>
      </c>
      <c r="G353" s="2">
        <v>0</v>
      </c>
      <c r="H353" s="2">
        <v>0</v>
      </c>
    </row>
    <row r="354" spans="1:8" ht="17.100000000000001" customHeight="1" x14ac:dyDescent="0.25">
      <c r="A354" s="4"/>
      <c r="B354" s="15" t="s">
        <v>39</v>
      </c>
      <c r="C354" s="16" t="s">
        <v>40</v>
      </c>
      <c r="D354" s="17">
        <v>1000</v>
      </c>
      <c r="E354" s="17">
        <v>342</v>
      </c>
      <c r="F354" s="17">
        <f t="shared" si="13"/>
        <v>34.200000000000003</v>
      </c>
      <c r="G354" s="2">
        <v>1000</v>
      </c>
      <c r="H354" s="2">
        <v>342</v>
      </c>
    </row>
    <row r="355" spans="1:8" ht="17.100000000000001" customHeight="1" x14ac:dyDescent="0.25">
      <c r="A355" s="4"/>
      <c r="B355" s="15" t="s">
        <v>43</v>
      </c>
      <c r="C355" s="16" t="s">
        <v>44</v>
      </c>
      <c r="D355" s="17">
        <v>1000</v>
      </c>
      <c r="E355" s="17">
        <v>342</v>
      </c>
      <c r="F355" s="17">
        <f t="shared" si="13"/>
        <v>34.200000000000003</v>
      </c>
      <c r="G355" s="2">
        <v>0</v>
      </c>
      <c r="H355" s="2">
        <v>0</v>
      </c>
    </row>
    <row r="356" spans="1:8" ht="17.100000000000001" customHeight="1" x14ac:dyDescent="0.25">
      <c r="A356" s="4"/>
      <c r="B356" s="15" t="s">
        <v>18</v>
      </c>
      <c r="C356" s="16" t="s">
        <v>19</v>
      </c>
      <c r="D356" s="17">
        <v>3700</v>
      </c>
      <c r="E356" s="17">
        <v>2785</v>
      </c>
      <c r="F356" s="17">
        <f t="shared" si="13"/>
        <v>75.270270270270274</v>
      </c>
      <c r="G356" s="2">
        <v>3700</v>
      </c>
      <c r="H356" s="2">
        <v>2785</v>
      </c>
    </row>
    <row r="357" spans="1:8" ht="17.100000000000001" customHeight="1" x14ac:dyDescent="0.25">
      <c r="A357" s="4"/>
      <c r="B357" s="15" t="s">
        <v>20</v>
      </c>
      <c r="C357" s="16" t="s">
        <v>21</v>
      </c>
      <c r="D357" s="17">
        <v>1700</v>
      </c>
      <c r="E357" s="17">
        <v>1676</v>
      </c>
      <c r="F357" s="17">
        <f t="shared" si="13"/>
        <v>98.588235294117638</v>
      </c>
      <c r="G357" s="2">
        <v>0</v>
      </c>
      <c r="H357" s="2">
        <v>0</v>
      </c>
    </row>
    <row r="358" spans="1:8" ht="17.100000000000001" customHeight="1" x14ac:dyDescent="0.25">
      <c r="A358" s="4"/>
      <c r="B358" s="15" t="s">
        <v>22</v>
      </c>
      <c r="C358" s="16" t="s">
        <v>23</v>
      </c>
      <c r="D358" s="17">
        <v>1000</v>
      </c>
      <c r="E358" s="17">
        <v>667</v>
      </c>
      <c r="F358" s="17">
        <f t="shared" si="13"/>
        <v>66.7</v>
      </c>
      <c r="G358" s="2">
        <v>0</v>
      </c>
      <c r="H358" s="2">
        <v>0</v>
      </c>
    </row>
    <row r="359" spans="1:8" ht="17.100000000000001" customHeight="1" x14ac:dyDescent="0.25">
      <c r="A359" s="4"/>
      <c r="B359" s="15" t="s">
        <v>24</v>
      </c>
      <c r="C359" s="16" t="s">
        <v>25</v>
      </c>
      <c r="D359" s="17">
        <v>1000</v>
      </c>
      <c r="E359" s="17">
        <v>442</v>
      </c>
      <c r="F359" s="17">
        <f t="shared" si="13"/>
        <v>44.2</v>
      </c>
      <c r="G359" s="2">
        <v>0</v>
      </c>
      <c r="H359" s="2">
        <v>0</v>
      </c>
    </row>
    <row r="360" spans="1:8" ht="17.100000000000001" customHeight="1" x14ac:dyDescent="0.25">
      <c r="A360" s="4"/>
      <c r="B360" s="15" t="s">
        <v>26</v>
      </c>
      <c r="C360" s="16" t="s">
        <v>27</v>
      </c>
      <c r="D360" s="17">
        <v>24192</v>
      </c>
      <c r="E360" s="17">
        <v>7304</v>
      </c>
      <c r="F360" s="17">
        <f t="shared" si="13"/>
        <v>30.191798941798943</v>
      </c>
      <c r="G360" s="2">
        <v>24192</v>
      </c>
      <c r="H360" s="2">
        <v>7304</v>
      </c>
    </row>
    <row r="361" spans="1:8" ht="17.100000000000001" customHeight="1" x14ac:dyDescent="0.25">
      <c r="A361" s="4"/>
      <c r="B361" s="15" t="s">
        <v>28</v>
      </c>
      <c r="C361" s="16" t="s">
        <v>29</v>
      </c>
      <c r="D361" s="17">
        <v>2800</v>
      </c>
      <c r="E361" s="17">
        <v>2754</v>
      </c>
      <c r="F361" s="17">
        <f t="shared" si="13"/>
        <v>98.357142857142861</v>
      </c>
      <c r="G361" s="2">
        <v>0</v>
      </c>
      <c r="H361" s="2">
        <v>0</v>
      </c>
    </row>
    <row r="362" spans="1:8" ht="17.100000000000001" customHeight="1" x14ac:dyDescent="0.25">
      <c r="A362" s="4"/>
      <c r="B362" s="15" t="s">
        <v>49</v>
      </c>
      <c r="C362" s="16" t="s">
        <v>50</v>
      </c>
      <c r="D362" s="17">
        <v>9889</v>
      </c>
      <c r="E362" s="17">
        <v>4550</v>
      </c>
      <c r="F362" s="17">
        <f t="shared" si="13"/>
        <v>46.01071898068561</v>
      </c>
      <c r="G362" s="2">
        <v>0</v>
      </c>
      <c r="H362" s="2">
        <v>0</v>
      </c>
    </row>
    <row r="363" spans="1:8" ht="17.100000000000001" customHeight="1" x14ac:dyDescent="0.25">
      <c r="A363" s="4"/>
      <c r="B363" s="15" t="s">
        <v>32</v>
      </c>
      <c r="C363" s="16" t="s">
        <v>33</v>
      </c>
      <c r="D363" s="17">
        <v>11503</v>
      </c>
      <c r="E363" s="17">
        <v>0</v>
      </c>
      <c r="F363" s="17">
        <f t="shared" si="13"/>
        <v>0</v>
      </c>
      <c r="G363" s="2">
        <v>0</v>
      </c>
      <c r="H363" s="2">
        <v>0</v>
      </c>
    </row>
    <row r="364" spans="1:8" ht="15.75" customHeight="1" x14ac:dyDescent="0.25">
      <c r="A364" s="4"/>
      <c r="B364" s="26" t="s">
        <v>34</v>
      </c>
      <c r="C364" s="26"/>
      <c r="D364" s="17">
        <f>SUM(G352:G363)</f>
        <v>42992</v>
      </c>
      <c r="E364" s="17">
        <f>SUM(H352:H363)</f>
        <v>24502</v>
      </c>
      <c r="F364" s="17">
        <f t="shared" si="13"/>
        <v>56.99199851135095</v>
      </c>
    </row>
    <row r="365" spans="1:8" ht="17.100000000000001" customHeight="1" x14ac:dyDescent="0.25">
      <c r="A365" s="4"/>
      <c r="B365" s="13" t="s">
        <v>73</v>
      </c>
      <c r="C365" s="14"/>
      <c r="D365" s="14"/>
      <c r="E365" s="14"/>
      <c r="F365" s="14"/>
    </row>
    <row r="366" spans="1:8" ht="17.100000000000001" customHeight="1" x14ac:dyDescent="0.25">
      <c r="A366" s="4"/>
      <c r="B366" s="15" t="s">
        <v>74</v>
      </c>
      <c r="C366" s="16" t="s">
        <v>75</v>
      </c>
      <c r="D366" s="17">
        <v>1250</v>
      </c>
      <c r="E366" s="17">
        <v>1250</v>
      </c>
      <c r="F366" s="17">
        <f>IF(D366=0,0,E366/D366)*100</f>
        <v>100</v>
      </c>
      <c r="G366" s="2">
        <v>1250</v>
      </c>
      <c r="H366" s="2">
        <v>1250</v>
      </c>
    </row>
    <row r="367" spans="1:8" ht="15.75" customHeight="1" x14ac:dyDescent="0.25">
      <c r="A367" s="4"/>
      <c r="B367" s="26" t="s">
        <v>90</v>
      </c>
      <c r="C367" s="26"/>
      <c r="D367" s="17">
        <f>SUM(G366)</f>
        <v>1250</v>
      </c>
      <c r="E367" s="17">
        <f>SUM(H366)</f>
        <v>1250</v>
      </c>
      <c r="F367" s="17">
        <f>IF(D367=0,0,E367/D367)*100</f>
        <v>100</v>
      </c>
    </row>
    <row r="368" spans="1:8" ht="15.75" customHeight="1" x14ac:dyDescent="0.25">
      <c r="A368" s="4"/>
      <c r="B368" s="18"/>
      <c r="C368" s="19"/>
      <c r="D368" s="20"/>
      <c r="E368" s="20"/>
      <c r="F368" s="20"/>
    </row>
    <row r="369" spans="1:8" ht="15.75" customHeight="1" x14ac:dyDescent="0.25">
      <c r="A369" s="4"/>
      <c r="B369" s="26" t="s">
        <v>146</v>
      </c>
      <c r="C369" s="26"/>
      <c r="D369" s="17">
        <f>SUM(D364,D367)</f>
        <v>44242</v>
      </c>
      <c r="E369" s="17">
        <f>SUM(E364,E367)</f>
        <v>25752</v>
      </c>
      <c r="F369" s="17">
        <f>IF(D369=0,0,E369/D369)*100</f>
        <v>58.207133493060894</v>
      </c>
    </row>
    <row r="370" spans="1:8" ht="15.75" customHeight="1" x14ac:dyDescent="0.25">
      <c r="A370" s="4"/>
      <c r="B370" s="18"/>
      <c r="C370" s="19"/>
      <c r="D370" s="20"/>
      <c r="E370" s="20"/>
      <c r="F370" s="20"/>
    </row>
    <row r="371" spans="1:8" ht="15.75" customHeight="1" x14ac:dyDescent="0.25">
      <c r="A371" s="4"/>
      <c r="B371" s="26" t="s">
        <v>138</v>
      </c>
      <c r="C371" s="26"/>
      <c r="D371" s="17">
        <f>SUM(D332,D348,D369)</f>
        <v>267454</v>
      </c>
      <c r="E371" s="17">
        <f>SUM(E332,E348,E369)</f>
        <v>194304</v>
      </c>
      <c r="F371" s="17">
        <f>IF(D371=0,0,E371/D371)*100</f>
        <v>72.649502344328369</v>
      </c>
    </row>
    <row r="372" spans="1:8" ht="15.75" customHeight="1" x14ac:dyDescent="0.25">
      <c r="A372" s="4"/>
      <c r="B372" s="18"/>
      <c r="C372" s="19"/>
      <c r="D372" s="20"/>
      <c r="E372" s="20"/>
      <c r="F372" s="20"/>
    </row>
    <row r="373" spans="1:8" ht="15.75" customHeight="1" x14ac:dyDescent="0.25">
      <c r="A373" s="4"/>
      <c r="B373" s="26" t="s">
        <v>147</v>
      </c>
      <c r="C373" s="26"/>
      <c r="D373" s="17">
        <f>SUM(D371)</f>
        <v>267454</v>
      </c>
      <c r="E373" s="17">
        <f>SUM(E371)</f>
        <v>194304</v>
      </c>
      <c r="F373" s="17">
        <f>IF(D373=0,0,E373/D373)*100</f>
        <v>72.649502344328369</v>
      </c>
    </row>
    <row r="374" spans="1:8" ht="17.100000000000001" customHeight="1" x14ac:dyDescent="0.25">
      <c r="A374" s="4"/>
      <c r="B374" s="18"/>
      <c r="C374" s="19"/>
      <c r="D374" s="20"/>
      <c r="E374" s="20"/>
      <c r="F374" s="20"/>
    </row>
    <row r="375" spans="1:8" ht="17.100000000000001" customHeight="1" x14ac:dyDescent="0.25">
      <c r="A375" s="4"/>
      <c r="B375" s="18"/>
      <c r="C375" s="19"/>
      <c r="D375" s="20"/>
      <c r="E375" s="20"/>
      <c r="F375" s="20"/>
    </row>
    <row r="376" spans="1:8" ht="17.100000000000001" customHeight="1" x14ac:dyDescent="0.25">
      <c r="A376" s="4"/>
      <c r="B376" s="27" t="s">
        <v>148</v>
      </c>
      <c r="C376" s="27"/>
      <c r="D376" s="27"/>
      <c r="E376" s="27"/>
      <c r="F376" s="27"/>
    </row>
    <row r="377" spans="1:8" ht="17.100000000000001" customHeight="1" x14ac:dyDescent="0.25">
      <c r="A377" s="4"/>
      <c r="B377" s="28" t="s">
        <v>149</v>
      </c>
      <c r="C377" s="28"/>
      <c r="D377" s="28"/>
      <c r="E377" s="28"/>
      <c r="F377" s="28"/>
    </row>
    <row r="378" spans="1:8" ht="17.100000000000001" customHeight="1" x14ac:dyDescent="0.25">
      <c r="A378" s="4"/>
      <c r="B378" s="25" t="s">
        <v>150</v>
      </c>
      <c r="C378" s="25"/>
      <c r="D378" s="25"/>
      <c r="E378" s="25"/>
      <c r="F378" s="25"/>
    </row>
    <row r="379" spans="1:8" ht="17.100000000000001" customHeight="1" x14ac:dyDescent="0.25">
      <c r="A379" s="4"/>
      <c r="B379" s="13" t="s">
        <v>13</v>
      </c>
      <c r="C379" s="14"/>
      <c r="D379" s="14"/>
      <c r="E379" s="14"/>
      <c r="F379" s="14"/>
    </row>
    <row r="380" spans="1:8" ht="17.100000000000001" customHeight="1" x14ac:dyDescent="0.25">
      <c r="A380" s="4"/>
      <c r="B380" s="15" t="s">
        <v>14</v>
      </c>
      <c r="C380" s="16" t="s">
        <v>15</v>
      </c>
      <c r="D380" s="17">
        <v>98100</v>
      </c>
      <c r="E380" s="17">
        <v>98045</v>
      </c>
      <c r="F380" s="17">
        <f t="shared" ref="F380:F397" si="14">IF(D380=0,0,E380/D380)*100</f>
        <v>99.943934760448528</v>
      </c>
      <c r="G380" s="2">
        <v>98100</v>
      </c>
      <c r="H380" s="2">
        <v>98045</v>
      </c>
    </row>
    <row r="381" spans="1:8" ht="17.100000000000001" customHeight="1" x14ac:dyDescent="0.25">
      <c r="A381" s="4"/>
      <c r="B381" s="15" t="s">
        <v>16</v>
      </c>
      <c r="C381" s="16" t="s">
        <v>17</v>
      </c>
      <c r="D381" s="17">
        <v>98100</v>
      </c>
      <c r="E381" s="17">
        <v>98045</v>
      </c>
      <c r="F381" s="17">
        <f t="shared" si="14"/>
        <v>99.943934760448528</v>
      </c>
      <c r="G381" s="2">
        <v>0</v>
      </c>
      <c r="H381" s="2">
        <v>0</v>
      </c>
    </row>
    <row r="382" spans="1:8" ht="17.100000000000001" customHeight="1" x14ac:dyDescent="0.25">
      <c r="A382" s="4"/>
      <c r="B382" s="15" t="s">
        <v>39</v>
      </c>
      <c r="C382" s="16" t="s">
        <v>40</v>
      </c>
      <c r="D382" s="17">
        <v>3000</v>
      </c>
      <c r="E382" s="17">
        <v>1496</v>
      </c>
      <c r="F382" s="17">
        <f t="shared" si="14"/>
        <v>49.866666666666667</v>
      </c>
      <c r="G382" s="2">
        <v>3000</v>
      </c>
      <c r="H382" s="2">
        <v>1496</v>
      </c>
    </row>
    <row r="383" spans="1:8" ht="17.100000000000001" customHeight="1" x14ac:dyDescent="0.25">
      <c r="A383" s="4"/>
      <c r="B383" s="15" t="s">
        <v>43</v>
      </c>
      <c r="C383" s="16" t="s">
        <v>44</v>
      </c>
      <c r="D383" s="17">
        <v>3000</v>
      </c>
      <c r="E383" s="17">
        <v>1496</v>
      </c>
      <c r="F383" s="17">
        <f t="shared" si="14"/>
        <v>49.866666666666667</v>
      </c>
      <c r="G383" s="2">
        <v>0</v>
      </c>
      <c r="H383" s="2">
        <v>0</v>
      </c>
    </row>
    <row r="384" spans="1:8" ht="17.100000000000001" customHeight="1" x14ac:dyDescent="0.25">
      <c r="A384" s="4"/>
      <c r="B384" s="15" t="s">
        <v>18</v>
      </c>
      <c r="C384" s="16" t="s">
        <v>19</v>
      </c>
      <c r="D384" s="17">
        <v>19510</v>
      </c>
      <c r="E384" s="17">
        <v>18637</v>
      </c>
      <c r="F384" s="17">
        <f t="shared" si="14"/>
        <v>95.525371604305491</v>
      </c>
      <c r="G384" s="2">
        <v>19510</v>
      </c>
      <c r="H384" s="2">
        <v>18637</v>
      </c>
    </row>
    <row r="385" spans="1:8" ht="17.100000000000001" customHeight="1" x14ac:dyDescent="0.25">
      <c r="A385" s="4"/>
      <c r="B385" s="15" t="s">
        <v>20</v>
      </c>
      <c r="C385" s="16" t="s">
        <v>21</v>
      </c>
      <c r="D385" s="17">
        <v>11300</v>
      </c>
      <c r="E385" s="17">
        <v>11245</v>
      </c>
      <c r="F385" s="17">
        <f t="shared" si="14"/>
        <v>99.513274336283189</v>
      </c>
      <c r="G385" s="2">
        <v>0</v>
      </c>
      <c r="H385" s="2">
        <v>0</v>
      </c>
    </row>
    <row r="386" spans="1:8" ht="17.100000000000001" customHeight="1" x14ac:dyDescent="0.25">
      <c r="A386" s="4"/>
      <c r="B386" s="15" t="s">
        <v>22</v>
      </c>
      <c r="C386" s="16" t="s">
        <v>23</v>
      </c>
      <c r="D386" s="17">
        <v>5500</v>
      </c>
      <c r="E386" s="17">
        <v>4682</v>
      </c>
      <c r="F386" s="17">
        <f t="shared" si="14"/>
        <v>85.127272727272725</v>
      </c>
      <c r="G386" s="2">
        <v>0</v>
      </c>
      <c r="H386" s="2">
        <v>0</v>
      </c>
    </row>
    <row r="387" spans="1:8" ht="17.100000000000001" customHeight="1" x14ac:dyDescent="0.25">
      <c r="A387" s="4"/>
      <c r="B387" s="15" t="s">
        <v>24</v>
      </c>
      <c r="C387" s="16" t="s">
        <v>25</v>
      </c>
      <c r="D387" s="17">
        <v>2710</v>
      </c>
      <c r="E387" s="17">
        <v>2710</v>
      </c>
      <c r="F387" s="17">
        <f t="shared" si="14"/>
        <v>100</v>
      </c>
      <c r="G387" s="2">
        <v>0</v>
      </c>
      <c r="H387" s="2">
        <v>0</v>
      </c>
    </row>
    <row r="388" spans="1:8" ht="17.100000000000001" customHeight="1" x14ac:dyDescent="0.25">
      <c r="A388" s="4"/>
      <c r="B388" s="15" t="s">
        <v>26</v>
      </c>
      <c r="C388" s="16" t="s">
        <v>27</v>
      </c>
      <c r="D388" s="17">
        <v>51390</v>
      </c>
      <c r="E388" s="17">
        <v>40703</v>
      </c>
      <c r="F388" s="17">
        <f t="shared" si="14"/>
        <v>79.204125316209385</v>
      </c>
      <c r="G388" s="2">
        <v>51390</v>
      </c>
      <c r="H388" s="2">
        <v>40703</v>
      </c>
    </row>
    <row r="389" spans="1:8" ht="17.100000000000001" customHeight="1" x14ac:dyDescent="0.25">
      <c r="A389" s="4"/>
      <c r="B389" s="15" t="s">
        <v>45</v>
      </c>
      <c r="C389" s="16" t="s">
        <v>46</v>
      </c>
      <c r="D389" s="17">
        <v>35840</v>
      </c>
      <c r="E389" s="17">
        <v>30139</v>
      </c>
      <c r="F389" s="17">
        <f t="shared" si="14"/>
        <v>84.093191964285722</v>
      </c>
      <c r="G389" s="2">
        <v>0</v>
      </c>
      <c r="H389" s="2">
        <v>0</v>
      </c>
    </row>
    <row r="390" spans="1:8" ht="17.100000000000001" customHeight="1" x14ac:dyDescent="0.25">
      <c r="A390" s="4"/>
      <c r="B390" s="15" t="s">
        <v>28</v>
      </c>
      <c r="C390" s="16" t="s">
        <v>29</v>
      </c>
      <c r="D390" s="17">
        <v>1520</v>
      </c>
      <c r="E390" s="17">
        <v>1514</v>
      </c>
      <c r="F390" s="17">
        <f t="shared" si="14"/>
        <v>99.60526315789474</v>
      </c>
      <c r="G390" s="2">
        <v>0</v>
      </c>
      <c r="H390" s="2">
        <v>0</v>
      </c>
    </row>
    <row r="391" spans="1:8" ht="17.100000000000001" customHeight="1" x14ac:dyDescent="0.25">
      <c r="A391" s="4"/>
      <c r="B391" s="15" t="s">
        <v>30</v>
      </c>
      <c r="C391" s="16" t="s">
        <v>31</v>
      </c>
      <c r="D391" s="17">
        <v>12500</v>
      </c>
      <c r="E391" s="17">
        <v>7763</v>
      </c>
      <c r="F391" s="17">
        <f t="shared" si="14"/>
        <v>62.104000000000006</v>
      </c>
      <c r="G391" s="2">
        <v>0</v>
      </c>
      <c r="H391" s="2">
        <v>0</v>
      </c>
    </row>
    <row r="392" spans="1:8" ht="17.100000000000001" customHeight="1" x14ac:dyDescent="0.25">
      <c r="A392" s="4"/>
      <c r="B392" s="15" t="s">
        <v>49</v>
      </c>
      <c r="C392" s="16" t="s">
        <v>50</v>
      </c>
      <c r="D392" s="17">
        <v>1000</v>
      </c>
      <c r="E392" s="17">
        <v>978</v>
      </c>
      <c r="F392" s="17">
        <f t="shared" si="14"/>
        <v>97.8</v>
      </c>
      <c r="G392" s="2">
        <v>0</v>
      </c>
      <c r="H392" s="2">
        <v>0</v>
      </c>
    </row>
    <row r="393" spans="1:8" ht="17.100000000000001" customHeight="1" x14ac:dyDescent="0.25">
      <c r="A393" s="4"/>
      <c r="B393" s="15" t="s">
        <v>51</v>
      </c>
      <c r="C393" s="16" t="s">
        <v>52</v>
      </c>
      <c r="D393" s="17">
        <v>30</v>
      </c>
      <c r="E393" s="17">
        <v>30</v>
      </c>
      <c r="F393" s="17">
        <f t="shared" si="14"/>
        <v>100</v>
      </c>
      <c r="G393" s="2">
        <v>0</v>
      </c>
      <c r="H393" s="2">
        <v>0</v>
      </c>
    </row>
    <row r="394" spans="1:8" ht="17.100000000000001" customHeight="1" x14ac:dyDescent="0.25">
      <c r="A394" s="4"/>
      <c r="B394" s="15" t="s">
        <v>53</v>
      </c>
      <c r="C394" s="16" t="s">
        <v>54</v>
      </c>
      <c r="D394" s="17">
        <v>500</v>
      </c>
      <c r="E394" s="17">
        <v>279</v>
      </c>
      <c r="F394" s="17">
        <f t="shared" si="14"/>
        <v>55.800000000000004</v>
      </c>
      <c r="G394" s="2">
        <v>0</v>
      </c>
      <c r="H394" s="2">
        <v>0</v>
      </c>
    </row>
    <row r="395" spans="1:8" ht="17.100000000000001" customHeight="1" x14ac:dyDescent="0.25">
      <c r="A395" s="4"/>
      <c r="B395" s="15" t="s">
        <v>59</v>
      </c>
      <c r="C395" s="16" t="s">
        <v>60</v>
      </c>
      <c r="D395" s="17">
        <v>300</v>
      </c>
      <c r="E395" s="17">
        <v>0</v>
      </c>
      <c r="F395" s="17">
        <f t="shared" si="14"/>
        <v>0</v>
      </c>
      <c r="G395" s="2">
        <v>300</v>
      </c>
      <c r="H395" s="2">
        <v>0</v>
      </c>
    </row>
    <row r="396" spans="1:8" ht="17.100000000000001" customHeight="1" x14ac:dyDescent="0.25">
      <c r="A396" s="4"/>
      <c r="B396" s="15" t="s">
        <v>61</v>
      </c>
      <c r="C396" s="16" t="s">
        <v>62</v>
      </c>
      <c r="D396" s="17">
        <v>300</v>
      </c>
      <c r="E396" s="17">
        <v>0</v>
      </c>
      <c r="F396" s="17">
        <f t="shared" si="14"/>
        <v>0</v>
      </c>
      <c r="G396" s="2">
        <v>0</v>
      </c>
      <c r="H396" s="2">
        <v>0</v>
      </c>
    </row>
    <row r="397" spans="1:8" ht="15.75" customHeight="1" x14ac:dyDescent="0.25">
      <c r="A397" s="4"/>
      <c r="B397" s="26" t="s">
        <v>34</v>
      </c>
      <c r="C397" s="26"/>
      <c r="D397" s="17">
        <f>SUM(G380:G396)</f>
        <v>172300</v>
      </c>
      <c r="E397" s="17">
        <f>SUM(H380:H396)</f>
        <v>158881</v>
      </c>
      <c r="F397" s="17">
        <f t="shared" si="14"/>
        <v>92.211839814277425</v>
      </c>
    </row>
    <row r="398" spans="1:8" ht="15.75" customHeight="1" x14ac:dyDescent="0.25">
      <c r="A398" s="4"/>
      <c r="B398" s="18"/>
      <c r="C398" s="19"/>
      <c r="D398" s="20"/>
      <c r="E398" s="20"/>
      <c r="F398" s="20"/>
    </row>
    <row r="399" spans="1:8" ht="15.75" customHeight="1" x14ac:dyDescent="0.25">
      <c r="A399" s="4"/>
      <c r="B399" s="26" t="s">
        <v>151</v>
      </c>
      <c r="C399" s="26"/>
      <c r="D399" s="17">
        <f>SUM(D397)</f>
        <v>172300</v>
      </c>
      <c r="E399" s="17">
        <f>SUM(E397)</f>
        <v>158881</v>
      </c>
      <c r="F399" s="17">
        <f>IF(D399=0,0,E399/D399)*100</f>
        <v>92.211839814277425</v>
      </c>
    </row>
    <row r="400" spans="1:8" ht="15.75" customHeight="1" x14ac:dyDescent="0.25">
      <c r="A400" s="4"/>
      <c r="B400" s="18"/>
      <c r="C400" s="19"/>
      <c r="D400" s="20"/>
      <c r="E400" s="20"/>
      <c r="F400" s="20"/>
    </row>
    <row r="401" spans="1:8" ht="17.100000000000001" customHeight="1" x14ac:dyDescent="0.25">
      <c r="A401" s="4"/>
      <c r="B401" s="25" t="s">
        <v>152</v>
      </c>
      <c r="C401" s="25"/>
      <c r="D401" s="25"/>
      <c r="E401" s="25"/>
      <c r="F401" s="25"/>
    </row>
    <row r="402" spans="1:8" ht="17.100000000000001" customHeight="1" x14ac:dyDescent="0.25">
      <c r="A402" s="4"/>
      <c r="B402" s="13" t="s">
        <v>13</v>
      </c>
      <c r="C402" s="14"/>
      <c r="D402" s="14"/>
      <c r="E402" s="14"/>
      <c r="F402" s="14"/>
    </row>
    <row r="403" spans="1:8" ht="17.100000000000001" customHeight="1" x14ac:dyDescent="0.25">
      <c r="A403" s="4"/>
      <c r="B403" s="15" t="s">
        <v>26</v>
      </c>
      <c r="C403" s="16" t="s">
        <v>27</v>
      </c>
      <c r="D403" s="17">
        <v>7500</v>
      </c>
      <c r="E403" s="17">
        <v>7477</v>
      </c>
      <c r="F403" s="17">
        <f t="shared" ref="F403:F408" si="15">IF(D403=0,0,E403/D403)*100</f>
        <v>99.693333333333328</v>
      </c>
      <c r="G403" s="2">
        <v>7500</v>
      </c>
      <c r="H403" s="2">
        <v>7477</v>
      </c>
    </row>
    <row r="404" spans="1:8" ht="17.100000000000001" customHeight="1" x14ac:dyDescent="0.25">
      <c r="A404" s="4"/>
      <c r="B404" s="15" t="s">
        <v>45</v>
      </c>
      <c r="C404" s="16" t="s">
        <v>46</v>
      </c>
      <c r="D404" s="17">
        <v>3136</v>
      </c>
      <c r="E404" s="17">
        <v>3113</v>
      </c>
      <c r="F404" s="17">
        <f t="shared" si="15"/>
        <v>99.266581632653057</v>
      </c>
      <c r="G404" s="2">
        <v>0</v>
      </c>
      <c r="H404" s="2">
        <v>0</v>
      </c>
    </row>
    <row r="405" spans="1:8" ht="17.100000000000001" customHeight="1" x14ac:dyDescent="0.25">
      <c r="A405" s="4"/>
      <c r="B405" s="15" t="s">
        <v>28</v>
      </c>
      <c r="C405" s="16" t="s">
        <v>29</v>
      </c>
      <c r="D405" s="17">
        <v>1577</v>
      </c>
      <c r="E405" s="17">
        <v>1577</v>
      </c>
      <c r="F405" s="17">
        <f t="shared" si="15"/>
        <v>100</v>
      </c>
      <c r="G405" s="2">
        <v>0</v>
      </c>
      <c r="H405" s="2">
        <v>0</v>
      </c>
    </row>
    <row r="406" spans="1:8" ht="17.100000000000001" customHeight="1" x14ac:dyDescent="0.25">
      <c r="A406" s="4"/>
      <c r="B406" s="15" t="s">
        <v>30</v>
      </c>
      <c r="C406" s="16" t="s">
        <v>31</v>
      </c>
      <c r="D406" s="17">
        <v>1186</v>
      </c>
      <c r="E406" s="17">
        <v>1186</v>
      </c>
      <c r="F406" s="17">
        <f t="shared" si="15"/>
        <v>100</v>
      </c>
      <c r="G406" s="2">
        <v>0</v>
      </c>
      <c r="H406" s="2">
        <v>0</v>
      </c>
    </row>
    <row r="407" spans="1:8" ht="17.100000000000001" customHeight="1" x14ac:dyDescent="0.25">
      <c r="A407" s="4"/>
      <c r="B407" s="15" t="s">
        <v>49</v>
      </c>
      <c r="C407" s="16" t="s">
        <v>50</v>
      </c>
      <c r="D407" s="17">
        <v>1601</v>
      </c>
      <c r="E407" s="17">
        <v>1601</v>
      </c>
      <c r="F407" s="17">
        <f t="shared" si="15"/>
        <v>100</v>
      </c>
      <c r="G407" s="2">
        <v>0</v>
      </c>
      <c r="H407" s="2">
        <v>0</v>
      </c>
    </row>
    <row r="408" spans="1:8" ht="15.75" customHeight="1" x14ac:dyDescent="0.25">
      <c r="A408" s="4"/>
      <c r="B408" s="26" t="s">
        <v>34</v>
      </c>
      <c r="C408" s="26"/>
      <c r="D408" s="17">
        <f>SUM(G403:G407)</f>
        <v>7500</v>
      </c>
      <c r="E408" s="17">
        <f>SUM(H403:H407)</f>
        <v>7477</v>
      </c>
      <c r="F408" s="17">
        <f t="shared" si="15"/>
        <v>99.693333333333328</v>
      </c>
    </row>
    <row r="409" spans="1:8" ht="15.75" customHeight="1" x14ac:dyDescent="0.25">
      <c r="A409" s="4"/>
      <c r="B409" s="18"/>
      <c r="C409" s="19"/>
      <c r="D409" s="20"/>
      <c r="E409" s="20"/>
      <c r="F409" s="20"/>
    </row>
    <row r="410" spans="1:8" ht="15.75" customHeight="1" x14ac:dyDescent="0.25">
      <c r="A410" s="4"/>
      <c r="B410" s="26" t="s">
        <v>153</v>
      </c>
      <c r="C410" s="26"/>
      <c r="D410" s="17">
        <f>SUM(D408)</f>
        <v>7500</v>
      </c>
      <c r="E410" s="17">
        <f>SUM(E408)</f>
        <v>7477</v>
      </c>
      <c r="F410" s="17">
        <f>IF(D410=0,0,E410/D410)*100</f>
        <v>99.693333333333328</v>
      </c>
    </row>
    <row r="411" spans="1:8" ht="15.75" customHeight="1" x14ac:dyDescent="0.25">
      <c r="A411" s="4"/>
      <c r="B411" s="18"/>
      <c r="C411" s="19"/>
      <c r="D411" s="20"/>
      <c r="E411" s="20"/>
      <c r="F411" s="20"/>
    </row>
    <row r="412" spans="1:8" ht="17.100000000000001" customHeight="1" x14ac:dyDescent="0.25">
      <c r="A412" s="4"/>
      <c r="B412" s="25" t="s">
        <v>154</v>
      </c>
      <c r="C412" s="25"/>
      <c r="D412" s="25"/>
      <c r="E412" s="25"/>
      <c r="F412" s="25"/>
    </row>
    <row r="413" spans="1:8" ht="17.100000000000001" customHeight="1" x14ac:dyDescent="0.25">
      <c r="A413" s="4"/>
      <c r="B413" s="13" t="s">
        <v>13</v>
      </c>
      <c r="C413" s="14"/>
      <c r="D413" s="14"/>
      <c r="E413" s="14"/>
      <c r="F413" s="14"/>
    </row>
    <row r="414" spans="1:8" ht="17.100000000000001" customHeight="1" x14ac:dyDescent="0.25">
      <c r="A414" s="4"/>
      <c r="B414" s="15" t="s">
        <v>14</v>
      </c>
      <c r="C414" s="16" t="s">
        <v>15</v>
      </c>
      <c r="D414" s="17">
        <v>142445</v>
      </c>
      <c r="E414" s="17">
        <v>138176</v>
      </c>
      <c r="F414" s="17">
        <f t="shared" ref="F414:F428" si="16">IF(D414=0,0,E414/D414)*100</f>
        <v>97.003053810242548</v>
      </c>
      <c r="G414" s="2">
        <v>142445</v>
      </c>
      <c r="H414" s="2">
        <v>138176</v>
      </c>
    </row>
    <row r="415" spans="1:8" ht="17.100000000000001" customHeight="1" x14ac:dyDescent="0.25">
      <c r="A415" s="4"/>
      <c r="B415" s="15" t="s">
        <v>16</v>
      </c>
      <c r="C415" s="16" t="s">
        <v>17</v>
      </c>
      <c r="D415" s="17">
        <v>142445</v>
      </c>
      <c r="E415" s="17">
        <v>138176</v>
      </c>
      <c r="F415" s="17">
        <f t="shared" si="16"/>
        <v>97.003053810242548</v>
      </c>
      <c r="G415" s="2">
        <v>0</v>
      </c>
      <c r="H415" s="2">
        <v>0</v>
      </c>
    </row>
    <row r="416" spans="1:8" ht="17.100000000000001" customHeight="1" x14ac:dyDescent="0.25">
      <c r="A416" s="4"/>
      <c r="B416" s="15" t="s">
        <v>39</v>
      </c>
      <c r="C416" s="16" t="s">
        <v>40</v>
      </c>
      <c r="D416" s="17">
        <v>2500</v>
      </c>
      <c r="E416" s="17">
        <v>1084</v>
      </c>
      <c r="F416" s="17">
        <f t="shared" si="16"/>
        <v>43.36</v>
      </c>
      <c r="G416" s="2">
        <v>2500</v>
      </c>
      <c r="H416" s="2">
        <v>1084</v>
      </c>
    </row>
    <row r="417" spans="1:8" ht="17.100000000000001" customHeight="1" x14ac:dyDescent="0.25">
      <c r="A417" s="4"/>
      <c r="B417" s="15" t="s">
        <v>43</v>
      </c>
      <c r="C417" s="16" t="s">
        <v>44</v>
      </c>
      <c r="D417" s="17">
        <v>2500</v>
      </c>
      <c r="E417" s="17">
        <v>1084</v>
      </c>
      <c r="F417" s="17">
        <f t="shared" si="16"/>
        <v>43.36</v>
      </c>
      <c r="G417" s="2">
        <v>0</v>
      </c>
      <c r="H417" s="2">
        <v>0</v>
      </c>
    </row>
    <row r="418" spans="1:8" ht="17.100000000000001" customHeight="1" x14ac:dyDescent="0.25">
      <c r="A418" s="4"/>
      <c r="B418" s="15" t="s">
        <v>18</v>
      </c>
      <c r="C418" s="16" t="s">
        <v>19</v>
      </c>
      <c r="D418" s="17">
        <v>28547</v>
      </c>
      <c r="E418" s="17">
        <v>26942</v>
      </c>
      <c r="F418" s="17">
        <f t="shared" si="16"/>
        <v>94.377692927452969</v>
      </c>
      <c r="G418" s="2">
        <v>28547</v>
      </c>
      <c r="H418" s="2">
        <v>26942</v>
      </c>
    </row>
    <row r="419" spans="1:8" ht="17.100000000000001" customHeight="1" x14ac:dyDescent="0.25">
      <c r="A419" s="4"/>
      <c r="B419" s="15" t="s">
        <v>20</v>
      </c>
      <c r="C419" s="16" t="s">
        <v>21</v>
      </c>
      <c r="D419" s="17">
        <v>16668</v>
      </c>
      <c r="E419" s="17">
        <v>16266</v>
      </c>
      <c r="F419" s="17">
        <f t="shared" si="16"/>
        <v>97.58819294456444</v>
      </c>
      <c r="G419" s="2">
        <v>0</v>
      </c>
      <c r="H419" s="2">
        <v>0</v>
      </c>
    </row>
    <row r="420" spans="1:8" ht="17.100000000000001" customHeight="1" x14ac:dyDescent="0.25">
      <c r="A420" s="4"/>
      <c r="B420" s="15" t="s">
        <v>22</v>
      </c>
      <c r="C420" s="16" t="s">
        <v>23</v>
      </c>
      <c r="D420" s="17">
        <v>6792</v>
      </c>
      <c r="E420" s="17">
        <v>6758</v>
      </c>
      <c r="F420" s="17">
        <f t="shared" si="16"/>
        <v>99.499411071849238</v>
      </c>
      <c r="G420" s="2">
        <v>0</v>
      </c>
      <c r="H420" s="2">
        <v>0</v>
      </c>
    </row>
    <row r="421" spans="1:8" ht="17.100000000000001" customHeight="1" x14ac:dyDescent="0.25">
      <c r="A421" s="4"/>
      <c r="B421" s="15" t="s">
        <v>24</v>
      </c>
      <c r="C421" s="16" t="s">
        <v>25</v>
      </c>
      <c r="D421" s="17">
        <v>5087</v>
      </c>
      <c r="E421" s="17">
        <v>3918</v>
      </c>
      <c r="F421" s="17">
        <f t="shared" si="16"/>
        <v>77.019854531157847</v>
      </c>
      <c r="G421" s="2">
        <v>0</v>
      </c>
      <c r="H421" s="2">
        <v>0</v>
      </c>
    </row>
    <row r="422" spans="1:8" ht="17.100000000000001" customHeight="1" x14ac:dyDescent="0.25">
      <c r="A422" s="4"/>
      <c r="B422" s="15" t="s">
        <v>26</v>
      </c>
      <c r="C422" s="16" t="s">
        <v>27</v>
      </c>
      <c r="D422" s="17">
        <v>37667</v>
      </c>
      <c r="E422" s="17">
        <v>16663</v>
      </c>
      <c r="F422" s="17">
        <f t="shared" si="16"/>
        <v>44.237661613614037</v>
      </c>
      <c r="G422" s="2">
        <v>37667</v>
      </c>
      <c r="H422" s="2">
        <v>16663</v>
      </c>
    </row>
    <row r="423" spans="1:8" ht="17.100000000000001" customHeight="1" x14ac:dyDescent="0.25">
      <c r="A423" s="4"/>
      <c r="B423" s="15" t="s">
        <v>28</v>
      </c>
      <c r="C423" s="16" t="s">
        <v>29</v>
      </c>
      <c r="D423" s="17">
        <v>13938</v>
      </c>
      <c r="E423" s="17">
        <v>13938</v>
      </c>
      <c r="F423" s="17">
        <f t="shared" si="16"/>
        <v>100</v>
      </c>
      <c r="G423" s="2">
        <v>0</v>
      </c>
      <c r="H423" s="2">
        <v>0</v>
      </c>
    </row>
    <row r="424" spans="1:8" ht="17.100000000000001" customHeight="1" x14ac:dyDescent="0.25">
      <c r="A424" s="4"/>
      <c r="B424" s="15" t="s">
        <v>30</v>
      </c>
      <c r="C424" s="16" t="s">
        <v>31</v>
      </c>
      <c r="D424" s="17">
        <v>677</v>
      </c>
      <c r="E424" s="17">
        <v>677</v>
      </c>
      <c r="F424" s="17">
        <f t="shared" si="16"/>
        <v>100</v>
      </c>
      <c r="G424" s="2">
        <v>0</v>
      </c>
      <c r="H424" s="2">
        <v>0</v>
      </c>
    </row>
    <row r="425" spans="1:8" ht="17.100000000000001" customHeight="1" x14ac:dyDescent="0.25">
      <c r="A425" s="4"/>
      <c r="B425" s="15" t="s">
        <v>49</v>
      </c>
      <c r="C425" s="16" t="s">
        <v>50</v>
      </c>
      <c r="D425" s="17">
        <v>4513</v>
      </c>
      <c r="E425" s="17">
        <v>1376</v>
      </c>
      <c r="F425" s="17">
        <f t="shared" si="16"/>
        <v>30.489696432528252</v>
      </c>
      <c r="G425" s="2">
        <v>0</v>
      </c>
      <c r="H425" s="2">
        <v>0</v>
      </c>
    </row>
    <row r="426" spans="1:8" ht="17.100000000000001" customHeight="1" x14ac:dyDescent="0.25">
      <c r="A426" s="4"/>
      <c r="B426" s="15" t="s">
        <v>53</v>
      </c>
      <c r="C426" s="16" t="s">
        <v>54</v>
      </c>
      <c r="D426" s="17">
        <v>672</v>
      </c>
      <c r="E426" s="17">
        <v>672</v>
      </c>
      <c r="F426" s="17">
        <f t="shared" si="16"/>
        <v>100</v>
      </c>
      <c r="G426" s="2">
        <v>0</v>
      </c>
      <c r="H426" s="2">
        <v>0</v>
      </c>
    </row>
    <row r="427" spans="1:8" ht="17.100000000000001" customHeight="1" x14ac:dyDescent="0.25">
      <c r="A427" s="4"/>
      <c r="B427" s="15" t="s">
        <v>32</v>
      </c>
      <c r="C427" s="16" t="s">
        <v>33</v>
      </c>
      <c r="D427" s="17">
        <v>17867</v>
      </c>
      <c r="E427" s="17">
        <v>0</v>
      </c>
      <c r="F427" s="17">
        <f t="shared" si="16"/>
        <v>0</v>
      </c>
      <c r="G427" s="2">
        <v>0</v>
      </c>
      <c r="H427" s="2">
        <v>0</v>
      </c>
    </row>
    <row r="428" spans="1:8" ht="15.75" customHeight="1" x14ac:dyDescent="0.25">
      <c r="A428" s="4"/>
      <c r="B428" s="26" t="s">
        <v>34</v>
      </c>
      <c r="C428" s="26"/>
      <c r="D428" s="17">
        <f>SUM(G414:G427)</f>
        <v>211159</v>
      </c>
      <c r="E428" s="17">
        <f>SUM(H414:H427)</f>
        <v>182865</v>
      </c>
      <c r="F428" s="17">
        <f t="shared" si="16"/>
        <v>86.600618491279079</v>
      </c>
    </row>
    <row r="429" spans="1:8" ht="15.75" customHeight="1" x14ac:dyDescent="0.25">
      <c r="A429" s="4"/>
      <c r="B429" s="18"/>
      <c r="C429" s="19"/>
      <c r="D429" s="20"/>
      <c r="E429" s="20"/>
      <c r="F429" s="20"/>
    </row>
    <row r="430" spans="1:8" ht="15.75" customHeight="1" x14ac:dyDescent="0.25">
      <c r="A430" s="4"/>
      <c r="B430" s="26" t="s">
        <v>155</v>
      </c>
      <c r="C430" s="26"/>
      <c r="D430" s="17">
        <f>SUM(D428)</f>
        <v>211159</v>
      </c>
      <c r="E430" s="17">
        <f>SUM(E428)</f>
        <v>182865</v>
      </c>
      <c r="F430" s="17">
        <f>IF(D430=0,0,E430/D430)*100</f>
        <v>86.600618491279079</v>
      </c>
    </row>
    <row r="431" spans="1:8" ht="15.75" customHeight="1" x14ac:dyDescent="0.25">
      <c r="A431" s="4"/>
      <c r="B431" s="18"/>
      <c r="C431" s="19"/>
      <c r="D431" s="20"/>
      <c r="E431" s="20"/>
      <c r="F431" s="20"/>
    </row>
    <row r="432" spans="1:8" ht="17.100000000000001" customHeight="1" x14ac:dyDescent="0.25">
      <c r="A432" s="4"/>
      <c r="B432" s="25" t="s">
        <v>156</v>
      </c>
      <c r="C432" s="25"/>
      <c r="D432" s="25"/>
      <c r="E432" s="25"/>
      <c r="F432" s="25"/>
    </row>
    <row r="433" spans="1:8" ht="17.100000000000001" customHeight="1" x14ac:dyDescent="0.25">
      <c r="A433" s="4"/>
      <c r="B433" s="13" t="s">
        <v>13</v>
      </c>
      <c r="C433" s="14"/>
      <c r="D433" s="14"/>
      <c r="E433" s="14"/>
      <c r="F433" s="14"/>
    </row>
    <row r="434" spans="1:8" ht="17.100000000000001" customHeight="1" x14ac:dyDescent="0.25">
      <c r="A434" s="4"/>
      <c r="B434" s="15" t="s">
        <v>14</v>
      </c>
      <c r="C434" s="16" t="s">
        <v>15</v>
      </c>
      <c r="D434" s="17">
        <v>19840</v>
      </c>
      <c r="E434" s="17">
        <v>19840</v>
      </c>
      <c r="F434" s="17">
        <f t="shared" ref="F434:F442" si="17">IF(D434=0,0,E434/D434)*100</f>
        <v>100</v>
      </c>
      <c r="G434" s="2">
        <v>19840</v>
      </c>
      <c r="H434" s="2">
        <v>19840</v>
      </c>
    </row>
    <row r="435" spans="1:8" ht="17.100000000000001" customHeight="1" x14ac:dyDescent="0.25">
      <c r="A435" s="4"/>
      <c r="B435" s="15" t="s">
        <v>16</v>
      </c>
      <c r="C435" s="16" t="s">
        <v>17</v>
      </c>
      <c r="D435" s="17">
        <v>19840</v>
      </c>
      <c r="E435" s="17">
        <v>19840</v>
      </c>
      <c r="F435" s="17">
        <f t="shared" si="17"/>
        <v>100</v>
      </c>
      <c r="G435" s="2">
        <v>0</v>
      </c>
      <c r="H435" s="2">
        <v>0</v>
      </c>
    </row>
    <row r="436" spans="1:8" ht="17.100000000000001" customHeight="1" x14ac:dyDescent="0.25">
      <c r="A436" s="4"/>
      <c r="B436" s="15" t="s">
        <v>18</v>
      </c>
      <c r="C436" s="16" t="s">
        <v>19</v>
      </c>
      <c r="D436" s="17">
        <v>3925</v>
      </c>
      <c r="E436" s="17">
        <v>3925</v>
      </c>
      <c r="F436" s="17">
        <f t="shared" si="17"/>
        <v>100</v>
      </c>
      <c r="G436" s="2">
        <v>3925</v>
      </c>
      <c r="H436" s="2">
        <v>3925</v>
      </c>
    </row>
    <row r="437" spans="1:8" ht="17.100000000000001" customHeight="1" x14ac:dyDescent="0.25">
      <c r="A437" s="4"/>
      <c r="B437" s="15" t="s">
        <v>20</v>
      </c>
      <c r="C437" s="16" t="s">
        <v>21</v>
      </c>
      <c r="D437" s="17">
        <v>2311</v>
      </c>
      <c r="E437" s="17">
        <v>2311</v>
      </c>
      <c r="F437" s="17">
        <f t="shared" si="17"/>
        <v>100</v>
      </c>
      <c r="G437" s="2">
        <v>0</v>
      </c>
      <c r="H437" s="2">
        <v>0</v>
      </c>
    </row>
    <row r="438" spans="1:8" ht="17.100000000000001" customHeight="1" x14ac:dyDescent="0.25">
      <c r="A438" s="4"/>
      <c r="B438" s="15" t="s">
        <v>22</v>
      </c>
      <c r="C438" s="16" t="s">
        <v>23</v>
      </c>
      <c r="D438" s="17">
        <v>1057</v>
      </c>
      <c r="E438" s="17">
        <v>1057</v>
      </c>
      <c r="F438" s="17">
        <f t="shared" si="17"/>
        <v>100</v>
      </c>
      <c r="G438" s="2">
        <v>0</v>
      </c>
      <c r="H438" s="2">
        <v>0</v>
      </c>
    </row>
    <row r="439" spans="1:8" ht="17.100000000000001" customHeight="1" x14ac:dyDescent="0.25">
      <c r="A439" s="4"/>
      <c r="B439" s="15" t="s">
        <v>24</v>
      </c>
      <c r="C439" s="16" t="s">
        <v>25</v>
      </c>
      <c r="D439" s="17">
        <v>557</v>
      </c>
      <c r="E439" s="17">
        <v>557</v>
      </c>
      <c r="F439" s="17">
        <f t="shared" si="17"/>
        <v>100</v>
      </c>
      <c r="G439" s="2">
        <v>0</v>
      </c>
      <c r="H439" s="2">
        <v>0</v>
      </c>
    </row>
    <row r="440" spans="1:8" ht="17.100000000000001" customHeight="1" x14ac:dyDescent="0.25">
      <c r="A440" s="4"/>
      <c r="B440" s="15" t="s">
        <v>26</v>
      </c>
      <c r="C440" s="16" t="s">
        <v>27</v>
      </c>
      <c r="D440" s="17">
        <v>2136</v>
      </c>
      <c r="E440" s="17">
        <v>0</v>
      </c>
      <c r="F440" s="17">
        <f t="shared" si="17"/>
        <v>0</v>
      </c>
      <c r="G440" s="2">
        <v>2136</v>
      </c>
      <c r="H440" s="2">
        <v>0</v>
      </c>
    </row>
    <row r="441" spans="1:8" ht="17.100000000000001" customHeight="1" x14ac:dyDescent="0.25">
      <c r="A441" s="4"/>
      <c r="B441" s="15" t="s">
        <v>32</v>
      </c>
      <c r="C441" s="16" t="s">
        <v>33</v>
      </c>
      <c r="D441" s="17">
        <v>2136</v>
      </c>
      <c r="E441" s="17">
        <v>0</v>
      </c>
      <c r="F441" s="17">
        <f t="shared" si="17"/>
        <v>0</v>
      </c>
      <c r="G441" s="2">
        <v>0</v>
      </c>
      <c r="H441" s="2">
        <v>0</v>
      </c>
    </row>
    <row r="442" spans="1:8" ht="15.75" customHeight="1" x14ac:dyDescent="0.25">
      <c r="A442" s="4"/>
      <c r="B442" s="26" t="s">
        <v>34</v>
      </c>
      <c r="C442" s="26"/>
      <c r="D442" s="17">
        <f>SUM(G434:G441)</f>
        <v>25901</v>
      </c>
      <c r="E442" s="17">
        <f>SUM(H434:H441)</f>
        <v>23765</v>
      </c>
      <c r="F442" s="17">
        <f t="shared" si="17"/>
        <v>91.753214161615375</v>
      </c>
    </row>
    <row r="443" spans="1:8" ht="15.75" customHeight="1" x14ac:dyDescent="0.25">
      <c r="A443" s="4"/>
      <c r="B443" s="18"/>
      <c r="C443" s="19"/>
      <c r="D443" s="20"/>
      <c r="E443" s="20"/>
      <c r="F443" s="20"/>
    </row>
    <row r="444" spans="1:8" ht="15.75" customHeight="1" x14ac:dyDescent="0.25">
      <c r="A444" s="4"/>
      <c r="B444" s="26" t="s">
        <v>157</v>
      </c>
      <c r="C444" s="26"/>
      <c r="D444" s="17">
        <f>SUM(D442)</f>
        <v>25901</v>
      </c>
      <c r="E444" s="17">
        <f>SUM(E442)</f>
        <v>23765</v>
      </c>
      <c r="F444" s="17">
        <f>IF(D444=0,0,E444/D444)*100</f>
        <v>91.753214161615375</v>
      </c>
    </row>
    <row r="445" spans="1:8" ht="15.75" customHeight="1" x14ac:dyDescent="0.25">
      <c r="A445" s="4"/>
      <c r="B445" s="18"/>
      <c r="C445" s="19"/>
      <c r="D445" s="20"/>
      <c r="E445" s="20"/>
      <c r="F445" s="20"/>
    </row>
    <row r="446" spans="1:8" ht="17.100000000000001" customHeight="1" x14ac:dyDescent="0.25">
      <c r="A446" s="4"/>
      <c r="B446" s="25" t="s">
        <v>158</v>
      </c>
      <c r="C446" s="25"/>
      <c r="D446" s="25"/>
      <c r="E446" s="25"/>
      <c r="F446" s="25"/>
    </row>
    <row r="447" spans="1:8" ht="17.100000000000001" customHeight="1" x14ac:dyDescent="0.25">
      <c r="A447" s="4"/>
      <c r="B447" s="13" t="s">
        <v>13</v>
      </c>
      <c r="C447" s="14"/>
      <c r="D447" s="14"/>
      <c r="E447" s="14"/>
      <c r="F447" s="14"/>
    </row>
    <row r="448" spans="1:8" ht="17.100000000000001" customHeight="1" x14ac:dyDescent="0.25">
      <c r="A448" s="4"/>
      <c r="B448" s="15" t="s">
        <v>14</v>
      </c>
      <c r="C448" s="16" t="s">
        <v>15</v>
      </c>
      <c r="D448" s="17">
        <v>95463</v>
      </c>
      <c r="E448" s="17">
        <v>95463</v>
      </c>
      <c r="F448" s="17">
        <f t="shared" ref="F448:F461" si="18">IF(D448=0,0,E448/D448)*100</f>
        <v>100</v>
      </c>
      <c r="G448" s="2">
        <v>95463</v>
      </c>
      <c r="H448" s="2">
        <v>95463</v>
      </c>
    </row>
    <row r="449" spans="1:8" ht="17.100000000000001" customHeight="1" x14ac:dyDescent="0.25">
      <c r="A449" s="4"/>
      <c r="B449" s="15" t="s">
        <v>16</v>
      </c>
      <c r="C449" s="16" t="s">
        <v>17</v>
      </c>
      <c r="D449" s="17">
        <v>95463</v>
      </c>
      <c r="E449" s="17">
        <v>95463</v>
      </c>
      <c r="F449" s="17">
        <f t="shared" si="18"/>
        <v>100</v>
      </c>
      <c r="G449" s="2">
        <v>0</v>
      </c>
      <c r="H449" s="2">
        <v>0</v>
      </c>
    </row>
    <row r="450" spans="1:8" ht="17.100000000000001" customHeight="1" x14ac:dyDescent="0.25">
      <c r="A450" s="4"/>
      <c r="B450" s="15" t="s">
        <v>39</v>
      </c>
      <c r="C450" s="16" t="s">
        <v>40</v>
      </c>
      <c r="D450" s="17">
        <v>3000</v>
      </c>
      <c r="E450" s="17">
        <v>1717</v>
      </c>
      <c r="F450" s="17">
        <f t="shared" si="18"/>
        <v>57.233333333333334</v>
      </c>
      <c r="G450" s="2">
        <v>3000</v>
      </c>
      <c r="H450" s="2">
        <v>1717</v>
      </c>
    </row>
    <row r="451" spans="1:8" ht="17.100000000000001" customHeight="1" x14ac:dyDescent="0.25">
      <c r="A451" s="4"/>
      <c r="B451" s="15" t="s">
        <v>43</v>
      </c>
      <c r="C451" s="16" t="s">
        <v>44</v>
      </c>
      <c r="D451" s="17">
        <v>3000</v>
      </c>
      <c r="E451" s="17">
        <v>1717</v>
      </c>
      <c r="F451" s="17">
        <f t="shared" si="18"/>
        <v>57.233333333333334</v>
      </c>
      <c r="G451" s="2">
        <v>0</v>
      </c>
      <c r="H451" s="2">
        <v>0</v>
      </c>
    </row>
    <row r="452" spans="1:8" ht="17.100000000000001" customHeight="1" x14ac:dyDescent="0.25">
      <c r="A452" s="4"/>
      <c r="B452" s="15" t="s">
        <v>18</v>
      </c>
      <c r="C452" s="16" t="s">
        <v>19</v>
      </c>
      <c r="D452" s="17">
        <v>19573</v>
      </c>
      <c r="E452" s="17">
        <v>18270</v>
      </c>
      <c r="F452" s="17">
        <f t="shared" si="18"/>
        <v>93.342870280488427</v>
      </c>
      <c r="G452" s="2">
        <v>19573</v>
      </c>
      <c r="H452" s="2">
        <v>18270</v>
      </c>
    </row>
    <row r="453" spans="1:8" ht="17.100000000000001" customHeight="1" x14ac:dyDescent="0.25">
      <c r="A453" s="4"/>
      <c r="B453" s="15" t="s">
        <v>20</v>
      </c>
      <c r="C453" s="16" t="s">
        <v>21</v>
      </c>
      <c r="D453" s="17">
        <v>12000</v>
      </c>
      <c r="E453" s="17">
        <v>11603</v>
      </c>
      <c r="F453" s="17">
        <f t="shared" si="18"/>
        <v>96.691666666666663</v>
      </c>
      <c r="G453" s="2">
        <v>0</v>
      </c>
      <c r="H453" s="2">
        <v>0</v>
      </c>
    </row>
    <row r="454" spans="1:8" ht="17.100000000000001" customHeight="1" x14ac:dyDescent="0.25">
      <c r="A454" s="4"/>
      <c r="B454" s="15" t="s">
        <v>22</v>
      </c>
      <c r="C454" s="16" t="s">
        <v>23</v>
      </c>
      <c r="D454" s="17">
        <v>4573</v>
      </c>
      <c r="E454" s="17">
        <v>4573</v>
      </c>
      <c r="F454" s="17">
        <f t="shared" si="18"/>
        <v>100</v>
      </c>
      <c r="G454" s="2">
        <v>0</v>
      </c>
      <c r="H454" s="2">
        <v>0</v>
      </c>
    </row>
    <row r="455" spans="1:8" ht="17.100000000000001" customHeight="1" x14ac:dyDescent="0.25">
      <c r="A455" s="4"/>
      <c r="B455" s="15" t="s">
        <v>24</v>
      </c>
      <c r="C455" s="16" t="s">
        <v>25</v>
      </c>
      <c r="D455" s="17">
        <v>3000</v>
      </c>
      <c r="E455" s="17">
        <v>2094</v>
      </c>
      <c r="F455" s="17">
        <f t="shared" si="18"/>
        <v>69.8</v>
      </c>
      <c r="G455" s="2">
        <v>0</v>
      </c>
      <c r="H455" s="2">
        <v>0</v>
      </c>
    </row>
    <row r="456" spans="1:8" ht="17.100000000000001" customHeight="1" x14ac:dyDescent="0.25">
      <c r="A456" s="4"/>
      <c r="B456" s="15" t="s">
        <v>26</v>
      </c>
      <c r="C456" s="16" t="s">
        <v>27</v>
      </c>
      <c r="D456" s="17">
        <v>36019</v>
      </c>
      <c r="E456" s="17">
        <v>18167</v>
      </c>
      <c r="F456" s="17">
        <f t="shared" si="18"/>
        <v>50.437269219023293</v>
      </c>
      <c r="G456" s="2">
        <v>36019</v>
      </c>
      <c r="H456" s="2">
        <v>18167</v>
      </c>
    </row>
    <row r="457" spans="1:8" ht="17.100000000000001" customHeight="1" x14ac:dyDescent="0.25">
      <c r="A457" s="4"/>
      <c r="B457" s="15" t="s">
        <v>45</v>
      </c>
      <c r="C457" s="16" t="s">
        <v>46</v>
      </c>
      <c r="D457" s="17">
        <v>720</v>
      </c>
      <c r="E457" s="17">
        <v>720</v>
      </c>
      <c r="F457" s="17">
        <f t="shared" si="18"/>
        <v>100</v>
      </c>
      <c r="G457" s="2">
        <v>0</v>
      </c>
      <c r="H457" s="2">
        <v>0</v>
      </c>
    </row>
    <row r="458" spans="1:8" ht="17.100000000000001" customHeight="1" x14ac:dyDescent="0.25">
      <c r="A458" s="4"/>
      <c r="B458" s="15" t="s">
        <v>28</v>
      </c>
      <c r="C458" s="16" t="s">
        <v>29</v>
      </c>
      <c r="D458" s="17">
        <v>10000</v>
      </c>
      <c r="E458" s="17">
        <v>8223</v>
      </c>
      <c r="F458" s="17">
        <f t="shared" si="18"/>
        <v>82.23</v>
      </c>
      <c r="G458" s="2">
        <v>0</v>
      </c>
      <c r="H458" s="2">
        <v>0</v>
      </c>
    </row>
    <row r="459" spans="1:8" ht="17.100000000000001" customHeight="1" x14ac:dyDescent="0.25">
      <c r="A459" s="4"/>
      <c r="B459" s="15" t="s">
        <v>30</v>
      </c>
      <c r="C459" s="16" t="s">
        <v>31</v>
      </c>
      <c r="D459" s="17">
        <v>10000</v>
      </c>
      <c r="E459" s="17">
        <v>5086</v>
      </c>
      <c r="F459" s="17">
        <f t="shared" si="18"/>
        <v>50.860000000000007</v>
      </c>
      <c r="G459" s="2">
        <v>0</v>
      </c>
      <c r="H459" s="2">
        <v>0</v>
      </c>
    </row>
    <row r="460" spans="1:8" ht="17.100000000000001" customHeight="1" x14ac:dyDescent="0.25">
      <c r="A460" s="4"/>
      <c r="B460" s="15" t="s">
        <v>49</v>
      </c>
      <c r="C460" s="16" t="s">
        <v>50</v>
      </c>
      <c r="D460" s="17">
        <v>15299</v>
      </c>
      <c r="E460" s="17">
        <v>4138</v>
      </c>
      <c r="F460" s="17">
        <f t="shared" si="18"/>
        <v>27.047519445715405</v>
      </c>
      <c r="G460" s="2">
        <v>0</v>
      </c>
      <c r="H460" s="2">
        <v>0</v>
      </c>
    </row>
    <row r="461" spans="1:8" ht="15.75" customHeight="1" x14ac:dyDescent="0.25">
      <c r="A461" s="4"/>
      <c r="B461" s="26" t="s">
        <v>34</v>
      </c>
      <c r="C461" s="26"/>
      <c r="D461" s="17">
        <f>SUM(G448:G460)</f>
        <v>154055</v>
      </c>
      <c r="E461" s="17">
        <f>SUM(H448:H460)</f>
        <v>133617</v>
      </c>
      <c r="F461" s="17">
        <f t="shared" si="18"/>
        <v>86.733309532309889</v>
      </c>
    </row>
    <row r="462" spans="1:8" ht="17.100000000000001" customHeight="1" x14ac:dyDescent="0.25">
      <c r="A462" s="4"/>
      <c r="B462" s="13" t="s">
        <v>73</v>
      </c>
      <c r="C462" s="14"/>
      <c r="D462" s="14"/>
      <c r="E462" s="14"/>
      <c r="F462" s="14"/>
    </row>
    <row r="463" spans="1:8" ht="17.100000000000001" customHeight="1" x14ac:dyDescent="0.25">
      <c r="A463" s="4"/>
      <c r="B463" s="15" t="s">
        <v>76</v>
      </c>
      <c r="C463" s="16" t="s">
        <v>77</v>
      </c>
      <c r="D463" s="17">
        <v>2700</v>
      </c>
      <c r="E463" s="17">
        <v>2700</v>
      </c>
      <c r="F463" s="17">
        <f>IF(D463=0,0,E463/D463)*100</f>
        <v>100</v>
      </c>
      <c r="G463" s="2">
        <v>2700</v>
      </c>
      <c r="H463" s="2">
        <v>2700</v>
      </c>
    </row>
    <row r="464" spans="1:8" ht="17.100000000000001" customHeight="1" x14ac:dyDescent="0.25">
      <c r="A464" s="4"/>
      <c r="B464" s="15" t="s">
        <v>82</v>
      </c>
      <c r="C464" s="16" t="s">
        <v>83</v>
      </c>
      <c r="D464" s="17">
        <v>2700</v>
      </c>
      <c r="E464" s="17">
        <v>2700</v>
      </c>
      <c r="F464" s="17">
        <f>IF(D464=0,0,E464/D464)*100</f>
        <v>100</v>
      </c>
      <c r="G464" s="2">
        <v>0</v>
      </c>
      <c r="H464" s="2">
        <v>0</v>
      </c>
    </row>
    <row r="465" spans="1:8" ht="15.75" customHeight="1" x14ac:dyDescent="0.25">
      <c r="A465" s="4"/>
      <c r="B465" s="26" t="s">
        <v>90</v>
      </c>
      <c r="C465" s="26"/>
      <c r="D465" s="17">
        <f>SUM(G463:G464)</f>
        <v>2700</v>
      </c>
      <c r="E465" s="17">
        <f>SUM(H463:H464)</f>
        <v>2700</v>
      </c>
      <c r="F465" s="17">
        <f>IF(D465=0,0,E465/D465)*100</f>
        <v>100</v>
      </c>
    </row>
    <row r="466" spans="1:8" ht="15.75" customHeight="1" x14ac:dyDescent="0.25">
      <c r="A466" s="4"/>
      <c r="B466" s="18"/>
      <c r="C466" s="19"/>
      <c r="D466" s="20"/>
      <c r="E466" s="20"/>
      <c r="F466" s="20"/>
    </row>
    <row r="467" spans="1:8" ht="15.75" customHeight="1" x14ac:dyDescent="0.25">
      <c r="A467" s="4"/>
      <c r="B467" s="26" t="s">
        <v>159</v>
      </c>
      <c r="C467" s="26"/>
      <c r="D467" s="17">
        <f>SUM(D461,D465)</f>
        <v>156755</v>
      </c>
      <c r="E467" s="17">
        <f>SUM(E461,E465)</f>
        <v>136317</v>
      </c>
      <c r="F467" s="17">
        <f>IF(D467=0,0,E467/D467)*100</f>
        <v>86.961819399700175</v>
      </c>
    </row>
    <row r="468" spans="1:8" ht="15.75" customHeight="1" x14ac:dyDescent="0.25">
      <c r="A468" s="4"/>
      <c r="B468" s="18"/>
      <c r="C468" s="19"/>
      <c r="D468" s="20"/>
      <c r="E468" s="20"/>
      <c r="F468" s="20"/>
    </row>
    <row r="469" spans="1:8" ht="17.100000000000001" customHeight="1" x14ac:dyDescent="0.25">
      <c r="A469" s="4"/>
      <c r="B469" s="25" t="s">
        <v>160</v>
      </c>
      <c r="C469" s="25"/>
      <c r="D469" s="25"/>
      <c r="E469" s="25"/>
      <c r="F469" s="25"/>
    </row>
    <row r="470" spans="1:8" ht="17.100000000000001" customHeight="1" x14ac:dyDescent="0.25">
      <c r="A470" s="4"/>
      <c r="B470" s="13" t="s">
        <v>13</v>
      </c>
      <c r="C470" s="14"/>
      <c r="D470" s="14"/>
      <c r="E470" s="14"/>
      <c r="F470" s="14"/>
    </row>
    <row r="471" spans="1:8" ht="17.100000000000001" customHeight="1" x14ac:dyDescent="0.25">
      <c r="A471" s="4"/>
      <c r="B471" s="15" t="s">
        <v>14</v>
      </c>
      <c r="C471" s="16" t="s">
        <v>15</v>
      </c>
      <c r="D471" s="17">
        <v>53940</v>
      </c>
      <c r="E471" s="17">
        <v>53940</v>
      </c>
      <c r="F471" s="17">
        <f t="shared" ref="F471:F480" si="19">IF(D471=0,0,E471/D471)*100</f>
        <v>100</v>
      </c>
      <c r="G471" s="2">
        <v>53940</v>
      </c>
      <c r="H471" s="2">
        <v>53940</v>
      </c>
    </row>
    <row r="472" spans="1:8" ht="17.100000000000001" customHeight="1" x14ac:dyDescent="0.25">
      <c r="A472" s="4"/>
      <c r="B472" s="15" t="s">
        <v>16</v>
      </c>
      <c r="C472" s="16" t="s">
        <v>17</v>
      </c>
      <c r="D472" s="17">
        <v>53940</v>
      </c>
      <c r="E472" s="17">
        <v>53940</v>
      </c>
      <c r="F472" s="17">
        <f t="shared" si="19"/>
        <v>100</v>
      </c>
      <c r="G472" s="2">
        <v>0</v>
      </c>
      <c r="H472" s="2">
        <v>0</v>
      </c>
    </row>
    <row r="473" spans="1:8" ht="17.100000000000001" customHeight="1" x14ac:dyDescent="0.25">
      <c r="A473" s="4"/>
      <c r="B473" s="15" t="s">
        <v>18</v>
      </c>
      <c r="C473" s="16" t="s">
        <v>19</v>
      </c>
      <c r="D473" s="17">
        <v>10421</v>
      </c>
      <c r="E473" s="17">
        <v>10368</v>
      </c>
      <c r="F473" s="17">
        <f t="shared" si="19"/>
        <v>99.491411572785722</v>
      </c>
      <c r="G473" s="2">
        <v>10421</v>
      </c>
      <c r="H473" s="2">
        <v>10368</v>
      </c>
    </row>
    <row r="474" spans="1:8" ht="17.100000000000001" customHeight="1" x14ac:dyDescent="0.25">
      <c r="A474" s="4"/>
      <c r="B474" s="15" t="s">
        <v>20</v>
      </c>
      <c r="C474" s="16" t="s">
        <v>21</v>
      </c>
      <c r="D474" s="17">
        <v>6331</v>
      </c>
      <c r="E474" s="17">
        <v>6331</v>
      </c>
      <c r="F474" s="17">
        <f t="shared" si="19"/>
        <v>100</v>
      </c>
      <c r="G474" s="2">
        <v>0</v>
      </c>
      <c r="H474" s="2">
        <v>0</v>
      </c>
    </row>
    <row r="475" spans="1:8" ht="17.100000000000001" customHeight="1" x14ac:dyDescent="0.25">
      <c r="A475" s="4"/>
      <c r="B475" s="15" t="s">
        <v>22</v>
      </c>
      <c r="C475" s="16" t="s">
        <v>23</v>
      </c>
      <c r="D475" s="17">
        <v>2590</v>
      </c>
      <c r="E475" s="17">
        <v>2589</v>
      </c>
      <c r="F475" s="17">
        <f t="shared" si="19"/>
        <v>99.961389961389955</v>
      </c>
      <c r="G475" s="2">
        <v>0</v>
      </c>
      <c r="H475" s="2">
        <v>0</v>
      </c>
    </row>
    <row r="476" spans="1:8" ht="17.100000000000001" customHeight="1" x14ac:dyDescent="0.25">
      <c r="A476" s="4"/>
      <c r="B476" s="15" t="s">
        <v>24</v>
      </c>
      <c r="C476" s="16" t="s">
        <v>25</v>
      </c>
      <c r="D476" s="17">
        <v>1500</v>
      </c>
      <c r="E476" s="17">
        <v>1448</v>
      </c>
      <c r="F476" s="17">
        <f t="shared" si="19"/>
        <v>96.533333333333331</v>
      </c>
      <c r="G476" s="2">
        <v>0</v>
      </c>
      <c r="H476" s="2">
        <v>0</v>
      </c>
    </row>
    <row r="477" spans="1:8" ht="17.100000000000001" customHeight="1" x14ac:dyDescent="0.25">
      <c r="A477" s="4"/>
      <c r="B477" s="15" t="s">
        <v>26</v>
      </c>
      <c r="C477" s="16" t="s">
        <v>27</v>
      </c>
      <c r="D477" s="17">
        <v>8450</v>
      </c>
      <c r="E477" s="17">
        <v>6016</v>
      </c>
      <c r="F477" s="17">
        <f t="shared" si="19"/>
        <v>71.195266272189343</v>
      </c>
      <c r="G477" s="2">
        <v>8450</v>
      </c>
      <c r="H477" s="2">
        <v>6016</v>
      </c>
    </row>
    <row r="478" spans="1:8" ht="17.100000000000001" customHeight="1" x14ac:dyDescent="0.25">
      <c r="A478" s="4"/>
      <c r="B478" s="15" t="s">
        <v>28</v>
      </c>
      <c r="C478" s="16" t="s">
        <v>29</v>
      </c>
      <c r="D478" s="17">
        <v>5700</v>
      </c>
      <c r="E478" s="17">
        <v>5654</v>
      </c>
      <c r="F478" s="17">
        <f t="shared" si="19"/>
        <v>99.192982456140356</v>
      </c>
      <c r="G478" s="2">
        <v>0</v>
      </c>
      <c r="H478" s="2">
        <v>0</v>
      </c>
    </row>
    <row r="479" spans="1:8" ht="17.100000000000001" customHeight="1" x14ac:dyDescent="0.25">
      <c r="A479" s="4"/>
      <c r="B479" s="15" t="s">
        <v>49</v>
      </c>
      <c r="C479" s="16" t="s">
        <v>50</v>
      </c>
      <c r="D479" s="17">
        <v>2750</v>
      </c>
      <c r="E479" s="17">
        <v>362</v>
      </c>
      <c r="F479" s="17">
        <f t="shared" si="19"/>
        <v>13.163636363636364</v>
      </c>
      <c r="G479" s="2">
        <v>0</v>
      </c>
      <c r="H479" s="2">
        <v>0</v>
      </c>
    </row>
    <row r="480" spans="1:8" ht="15.75" customHeight="1" x14ac:dyDescent="0.25">
      <c r="A480" s="4"/>
      <c r="B480" s="26" t="s">
        <v>34</v>
      </c>
      <c r="C480" s="26"/>
      <c r="D480" s="17">
        <f>SUM(G471:G479)</f>
        <v>72811</v>
      </c>
      <c r="E480" s="17">
        <f>SUM(H471:H479)</f>
        <v>70324</v>
      </c>
      <c r="F480" s="17">
        <f t="shared" si="19"/>
        <v>96.584307316202228</v>
      </c>
    </row>
    <row r="481" spans="1:8" ht="17.100000000000001" customHeight="1" x14ac:dyDescent="0.25">
      <c r="A481" s="4"/>
      <c r="B481" s="13" t="s">
        <v>73</v>
      </c>
      <c r="C481" s="14"/>
      <c r="D481" s="14"/>
      <c r="E481" s="14"/>
      <c r="F481" s="14"/>
    </row>
    <row r="482" spans="1:8" ht="17.100000000000001" customHeight="1" x14ac:dyDescent="0.25">
      <c r="A482" s="4"/>
      <c r="B482" s="15" t="s">
        <v>76</v>
      </c>
      <c r="C482" s="16" t="s">
        <v>77</v>
      </c>
      <c r="D482" s="17">
        <v>5000</v>
      </c>
      <c r="E482" s="17">
        <v>5000</v>
      </c>
      <c r="F482" s="17">
        <f>IF(D482=0,0,E482/D482)*100</f>
        <v>100</v>
      </c>
      <c r="G482" s="2">
        <v>5000</v>
      </c>
      <c r="H482" s="2">
        <v>5000</v>
      </c>
    </row>
    <row r="483" spans="1:8" ht="17.100000000000001" customHeight="1" x14ac:dyDescent="0.25">
      <c r="A483" s="4"/>
      <c r="B483" s="15" t="s">
        <v>82</v>
      </c>
      <c r="C483" s="16" t="s">
        <v>83</v>
      </c>
      <c r="D483" s="17">
        <v>5000</v>
      </c>
      <c r="E483" s="17">
        <v>5000</v>
      </c>
      <c r="F483" s="17">
        <f>IF(D483=0,0,E483/D483)*100</f>
        <v>100</v>
      </c>
      <c r="G483" s="2">
        <v>0</v>
      </c>
      <c r="H483" s="2">
        <v>0</v>
      </c>
    </row>
    <row r="484" spans="1:8" ht="15.75" customHeight="1" x14ac:dyDescent="0.25">
      <c r="A484" s="4"/>
      <c r="B484" s="26" t="s">
        <v>90</v>
      </c>
      <c r="C484" s="26"/>
      <c r="D484" s="17">
        <f>SUM(G482:G483)</f>
        <v>5000</v>
      </c>
      <c r="E484" s="17">
        <f>SUM(H482:H483)</f>
        <v>5000</v>
      </c>
      <c r="F484" s="17">
        <f>IF(D484=0,0,E484/D484)*100</f>
        <v>100</v>
      </c>
    </row>
    <row r="485" spans="1:8" ht="15.75" customHeight="1" x14ac:dyDescent="0.25">
      <c r="A485" s="4"/>
      <c r="B485" s="18"/>
      <c r="C485" s="19"/>
      <c r="D485" s="20"/>
      <c r="E485" s="20"/>
      <c r="F485" s="20"/>
    </row>
    <row r="486" spans="1:8" ht="15.75" customHeight="1" x14ac:dyDescent="0.25">
      <c r="A486" s="4"/>
      <c r="B486" s="26" t="s">
        <v>161</v>
      </c>
      <c r="C486" s="26"/>
      <c r="D486" s="17">
        <f>SUM(D480,D484)</f>
        <v>77811</v>
      </c>
      <c r="E486" s="17">
        <f>SUM(E480,E484)</f>
        <v>75324</v>
      </c>
      <c r="F486" s="17">
        <f>IF(D486=0,0,E486/D486)*100</f>
        <v>96.803793808073408</v>
      </c>
    </row>
    <row r="487" spans="1:8" ht="15.75" customHeight="1" x14ac:dyDescent="0.25">
      <c r="A487" s="4"/>
      <c r="B487" s="18"/>
      <c r="C487" s="19"/>
      <c r="D487" s="20"/>
      <c r="E487" s="20"/>
      <c r="F487" s="20"/>
    </row>
    <row r="488" spans="1:8" ht="17.100000000000001" customHeight="1" x14ac:dyDescent="0.25">
      <c r="A488" s="4"/>
      <c r="B488" s="25" t="s">
        <v>162</v>
      </c>
      <c r="C488" s="25"/>
      <c r="D488" s="25"/>
      <c r="E488" s="25"/>
      <c r="F488" s="25"/>
    </row>
    <row r="489" spans="1:8" ht="17.100000000000001" customHeight="1" x14ac:dyDescent="0.25">
      <c r="A489" s="4"/>
      <c r="B489" s="13" t="s">
        <v>13</v>
      </c>
      <c r="C489" s="14"/>
      <c r="D489" s="14"/>
      <c r="E489" s="14"/>
      <c r="F489" s="14"/>
    </row>
    <row r="490" spans="1:8" ht="17.100000000000001" customHeight="1" x14ac:dyDescent="0.25">
      <c r="A490" s="4"/>
      <c r="B490" s="15" t="s">
        <v>14</v>
      </c>
      <c r="C490" s="16" t="s">
        <v>15</v>
      </c>
      <c r="D490" s="17">
        <v>410656</v>
      </c>
      <c r="E490" s="17">
        <v>400222</v>
      </c>
      <c r="F490" s="17">
        <f t="shared" ref="F490:F498" si="20">IF(D490=0,0,E490/D490)*100</f>
        <v>97.459187251616925</v>
      </c>
      <c r="G490" s="2">
        <v>410656</v>
      </c>
      <c r="H490" s="2">
        <v>400222</v>
      </c>
    </row>
    <row r="491" spans="1:8" ht="17.100000000000001" customHeight="1" x14ac:dyDescent="0.25">
      <c r="A491" s="4"/>
      <c r="B491" s="15" t="s">
        <v>16</v>
      </c>
      <c r="C491" s="16" t="s">
        <v>17</v>
      </c>
      <c r="D491" s="17">
        <v>410656</v>
      </c>
      <c r="E491" s="17">
        <v>400222</v>
      </c>
      <c r="F491" s="17">
        <f t="shared" si="20"/>
        <v>97.459187251616925</v>
      </c>
      <c r="G491" s="2">
        <v>0</v>
      </c>
      <c r="H491" s="2">
        <v>0</v>
      </c>
    </row>
    <row r="492" spans="1:8" ht="17.100000000000001" customHeight="1" x14ac:dyDescent="0.25">
      <c r="A492" s="4"/>
      <c r="B492" s="15" t="s">
        <v>18</v>
      </c>
      <c r="C492" s="16" t="s">
        <v>19</v>
      </c>
      <c r="D492" s="17">
        <v>75926</v>
      </c>
      <c r="E492" s="17">
        <v>75926</v>
      </c>
      <c r="F492" s="17">
        <f t="shared" si="20"/>
        <v>100</v>
      </c>
      <c r="G492" s="2">
        <v>75926</v>
      </c>
      <c r="H492" s="2">
        <v>75926</v>
      </c>
    </row>
    <row r="493" spans="1:8" ht="17.100000000000001" customHeight="1" x14ac:dyDescent="0.25">
      <c r="A493" s="4"/>
      <c r="B493" s="15" t="s">
        <v>20</v>
      </c>
      <c r="C493" s="16" t="s">
        <v>21</v>
      </c>
      <c r="D493" s="17">
        <v>48938</v>
      </c>
      <c r="E493" s="17">
        <v>48938</v>
      </c>
      <c r="F493" s="17">
        <f t="shared" si="20"/>
        <v>100</v>
      </c>
      <c r="G493" s="2">
        <v>0</v>
      </c>
      <c r="H493" s="2">
        <v>0</v>
      </c>
    </row>
    <row r="494" spans="1:8" ht="17.100000000000001" customHeight="1" x14ac:dyDescent="0.25">
      <c r="A494" s="4"/>
      <c r="B494" s="15" t="s">
        <v>22</v>
      </c>
      <c r="C494" s="16" t="s">
        <v>23</v>
      </c>
      <c r="D494" s="17">
        <v>19267</v>
      </c>
      <c r="E494" s="17">
        <v>19267</v>
      </c>
      <c r="F494" s="17">
        <f t="shared" si="20"/>
        <v>100</v>
      </c>
      <c r="G494" s="2">
        <v>0</v>
      </c>
      <c r="H494" s="2">
        <v>0</v>
      </c>
    </row>
    <row r="495" spans="1:8" ht="17.100000000000001" customHeight="1" x14ac:dyDescent="0.25">
      <c r="A495" s="4"/>
      <c r="B495" s="15" t="s">
        <v>24</v>
      </c>
      <c r="C495" s="16" t="s">
        <v>25</v>
      </c>
      <c r="D495" s="17">
        <v>7721</v>
      </c>
      <c r="E495" s="17">
        <v>7721</v>
      </c>
      <c r="F495" s="17">
        <f t="shared" si="20"/>
        <v>100</v>
      </c>
      <c r="G495" s="2">
        <v>0</v>
      </c>
      <c r="H495" s="2">
        <v>0</v>
      </c>
    </row>
    <row r="496" spans="1:8" ht="17.100000000000001" customHeight="1" x14ac:dyDescent="0.25">
      <c r="A496" s="4"/>
      <c r="B496" s="15" t="s">
        <v>26</v>
      </c>
      <c r="C496" s="16" t="s">
        <v>27</v>
      </c>
      <c r="D496" s="17">
        <v>1881</v>
      </c>
      <c r="E496" s="17">
        <v>1881</v>
      </c>
      <c r="F496" s="17">
        <f t="shared" si="20"/>
        <v>100</v>
      </c>
      <c r="G496" s="2">
        <v>1881</v>
      </c>
      <c r="H496" s="2">
        <v>1881</v>
      </c>
    </row>
    <row r="497" spans="1:8" ht="17.100000000000001" customHeight="1" x14ac:dyDescent="0.25">
      <c r="A497" s="4"/>
      <c r="B497" s="15" t="s">
        <v>28</v>
      </c>
      <c r="C497" s="16" t="s">
        <v>29</v>
      </c>
      <c r="D497" s="17">
        <v>1881</v>
      </c>
      <c r="E497" s="17">
        <v>1881</v>
      </c>
      <c r="F497" s="17">
        <f t="shared" si="20"/>
        <v>100</v>
      </c>
      <c r="G497" s="2">
        <v>0</v>
      </c>
      <c r="H497" s="2">
        <v>0</v>
      </c>
    </row>
    <row r="498" spans="1:8" ht="15.75" customHeight="1" x14ac:dyDescent="0.25">
      <c r="A498" s="4"/>
      <c r="B498" s="26" t="s">
        <v>34</v>
      </c>
      <c r="C498" s="26"/>
      <c r="D498" s="17">
        <f>SUM(G490:G497)</f>
        <v>488463</v>
      </c>
      <c r="E498" s="17">
        <f>SUM(H490:H497)</f>
        <v>478029</v>
      </c>
      <c r="F498" s="17">
        <f t="shared" si="20"/>
        <v>97.863911903255712</v>
      </c>
    </row>
    <row r="499" spans="1:8" ht="15.75" customHeight="1" x14ac:dyDescent="0.25">
      <c r="A499" s="4"/>
      <c r="B499" s="18"/>
      <c r="C499" s="19"/>
      <c r="D499" s="20"/>
      <c r="E499" s="20"/>
      <c r="F499" s="20"/>
    </row>
    <row r="500" spans="1:8" ht="15.75" customHeight="1" x14ac:dyDescent="0.25">
      <c r="A500" s="4"/>
      <c r="B500" s="26" t="s">
        <v>163</v>
      </c>
      <c r="C500" s="26"/>
      <c r="D500" s="17">
        <f>SUM(D498)</f>
        <v>488463</v>
      </c>
      <c r="E500" s="17">
        <f>SUM(E498)</f>
        <v>478029</v>
      </c>
      <c r="F500" s="17">
        <f>IF(D500=0,0,E500/D500)*100</f>
        <v>97.863911903255712</v>
      </c>
    </row>
    <row r="501" spans="1:8" ht="15.75" customHeight="1" x14ac:dyDescent="0.25">
      <c r="A501" s="4"/>
      <c r="B501" s="18"/>
      <c r="C501" s="19"/>
      <c r="D501" s="20"/>
      <c r="E501" s="20"/>
      <c r="F501" s="20"/>
    </row>
    <row r="502" spans="1:8" ht="17.100000000000001" customHeight="1" x14ac:dyDescent="0.25">
      <c r="A502" s="4"/>
      <c r="B502" s="25" t="s">
        <v>164</v>
      </c>
      <c r="C502" s="25"/>
      <c r="D502" s="25"/>
      <c r="E502" s="25"/>
      <c r="F502" s="25"/>
    </row>
    <row r="503" spans="1:8" ht="17.100000000000001" customHeight="1" x14ac:dyDescent="0.25">
      <c r="A503" s="4"/>
      <c r="B503" s="13" t="s">
        <v>13</v>
      </c>
      <c r="C503" s="14"/>
      <c r="D503" s="14"/>
      <c r="E503" s="14"/>
      <c r="F503" s="14"/>
    </row>
    <row r="504" spans="1:8" ht="17.100000000000001" customHeight="1" x14ac:dyDescent="0.25">
      <c r="A504" s="4"/>
      <c r="B504" s="15" t="s">
        <v>65</v>
      </c>
      <c r="C504" s="16" t="s">
        <v>66</v>
      </c>
      <c r="D504" s="17">
        <v>18337</v>
      </c>
      <c r="E504" s="17">
        <v>18229</v>
      </c>
      <c r="F504" s="17">
        <f>IF(D504=0,0,E504/D504)*100</f>
        <v>99.411026885531982</v>
      </c>
      <c r="G504" s="2">
        <v>18337</v>
      </c>
      <c r="H504" s="2">
        <v>18229</v>
      </c>
    </row>
    <row r="505" spans="1:8" ht="17.100000000000001" customHeight="1" x14ac:dyDescent="0.25">
      <c r="A505" s="4"/>
      <c r="B505" s="15" t="s">
        <v>165</v>
      </c>
      <c r="C505" s="16" t="s">
        <v>166</v>
      </c>
      <c r="D505" s="17">
        <v>18337</v>
      </c>
      <c r="E505" s="17">
        <v>18229</v>
      </c>
      <c r="F505" s="17">
        <f>IF(D505=0,0,E505/D505)*100</f>
        <v>99.411026885531982</v>
      </c>
      <c r="G505" s="2">
        <v>0</v>
      </c>
      <c r="H505" s="2">
        <v>0</v>
      </c>
    </row>
    <row r="506" spans="1:8" ht="15.75" customHeight="1" x14ac:dyDescent="0.25">
      <c r="A506" s="4"/>
      <c r="B506" s="26" t="s">
        <v>34</v>
      </c>
      <c r="C506" s="26"/>
      <c r="D506" s="17">
        <f>SUM(G504:G505)</f>
        <v>18337</v>
      </c>
      <c r="E506" s="17">
        <f>SUM(H504:H505)</f>
        <v>18229</v>
      </c>
      <c r="F506" s="17">
        <f>IF(D506=0,0,E506/D506)*100</f>
        <v>99.411026885531982</v>
      </c>
    </row>
    <row r="507" spans="1:8" ht="15.75" customHeight="1" x14ac:dyDescent="0.25">
      <c r="A507" s="4"/>
      <c r="B507" s="18"/>
      <c r="C507" s="19"/>
      <c r="D507" s="20"/>
      <c r="E507" s="20"/>
      <c r="F507" s="20"/>
    </row>
    <row r="508" spans="1:8" ht="15.75" customHeight="1" x14ac:dyDescent="0.25">
      <c r="A508" s="4"/>
      <c r="B508" s="26" t="s">
        <v>167</v>
      </c>
      <c r="C508" s="26"/>
      <c r="D508" s="17">
        <f>SUM(D506)</f>
        <v>18337</v>
      </c>
      <c r="E508" s="17">
        <f>SUM(E506)</f>
        <v>18229</v>
      </c>
      <c r="F508" s="17">
        <f>IF(D508=0,0,E508/D508)*100</f>
        <v>99.411026885531982</v>
      </c>
    </row>
    <row r="509" spans="1:8" ht="15.75" customHeight="1" x14ac:dyDescent="0.25">
      <c r="A509" s="4"/>
      <c r="B509" s="18"/>
      <c r="C509" s="19"/>
      <c r="D509" s="20"/>
      <c r="E509" s="20"/>
      <c r="F509" s="20"/>
    </row>
    <row r="510" spans="1:8" ht="15.75" customHeight="1" x14ac:dyDescent="0.25">
      <c r="A510" s="4"/>
      <c r="B510" s="26" t="s">
        <v>168</v>
      </c>
      <c r="C510" s="26"/>
      <c r="D510" s="17">
        <f>SUM(D399,D410,D430,D444,D467,D486,D500,D508)</f>
        <v>1158226</v>
      </c>
      <c r="E510" s="17">
        <f>SUM(E399,E410,E430,E444,E467,E486,E500,E508)</f>
        <v>1080887</v>
      </c>
      <c r="F510" s="17">
        <f>IF(D510=0,0,E510/D510)*100</f>
        <v>93.322633061250571</v>
      </c>
    </row>
    <row r="511" spans="1:8" ht="15.75" customHeight="1" x14ac:dyDescent="0.25">
      <c r="A511" s="4"/>
      <c r="B511" s="18"/>
      <c r="C511" s="19"/>
      <c r="D511" s="20"/>
      <c r="E511" s="20"/>
      <c r="F511" s="20"/>
    </row>
    <row r="512" spans="1:8" ht="15.75" customHeight="1" x14ac:dyDescent="0.25">
      <c r="A512" s="4"/>
      <c r="B512" s="26" t="s">
        <v>169</v>
      </c>
      <c r="C512" s="26"/>
      <c r="D512" s="17">
        <f>SUM(D510)</f>
        <v>1158226</v>
      </c>
      <c r="E512" s="17">
        <f>SUM(E510)</f>
        <v>1080887</v>
      </c>
      <c r="F512" s="17">
        <f>IF(D512=0,0,E512/D512)*100</f>
        <v>93.322633061250571</v>
      </c>
    </row>
    <row r="513" spans="1:8" ht="17.100000000000001" customHeight="1" x14ac:dyDescent="0.25">
      <c r="A513" s="4"/>
      <c r="B513" s="18"/>
      <c r="C513" s="19"/>
      <c r="D513" s="20"/>
      <c r="E513" s="20"/>
      <c r="F513" s="20"/>
    </row>
    <row r="514" spans="1:8" ht="17.100000000000001" customHeight="1" x14ac:dyDescent="0.25">
      <c r="A514" s="4"/>
      <c r="B514" s="18"/>
      <c r="C514" s="19"/>
      <c r="D514" s="20"/>
      <c r="E514" s="20"/>
      <c r="F514" s="20"/>
    </row>
    <row r="515" spans="1:8" ht="17.100000000000001" customHeight="1" x14ac:dyDescent="0.25">
      <c r="A515" s="4"/>
      <c r="B515" s="27" t="s">
        <v>170</v>
      </c>
      <c r="C515" s="27"/>
      <c r="D515" s="27"/>
      <c r="E515" s="27"/>
      <c r="F515" s="27"/>
    </row>
    <row r="516" spans="1:8" ht="17.100000000000001" customHeight="1" x14ac:dyDescent="0.25">
      <c r="A516" s="4"/>
      <c r="B516" s="28" t="s">
        <v>171</v>
      </c>
      <c r="C516" s="28"/>
      <c r="D516" s="28"/>
      <c r="E516" s="28"/>
      <c r="F516" s="28"/>
    </row>
    <row r="517" spans="1:8" ht="17.100000000000001" customHeight="1" x14ac:dyDescent="0.25">
      <c r="A517" s="4"/>
      <c r="B517" s="25" t="s">
        <v>172</v>
      </c>
      <c r="C517" s="25"/>
      <c r="D517" s="25"/>
      <c r="E517" s="25"/>
      <c r="F517" s="25"/>
    </row>
    <row r="518" spans="1:8" ht="17.100000000000001" customHeight="1" x14ac:dyDescent="0.25">
      <c r="A518" s="4"/>
      <c r="B518" s="13" t="s">
        <v>13</v>
      </c>
      <c r="C518" s="14"/>
      <c r="D518" s="14"/>
      <c r="E518" s="14"/>
      <c r="F518" s="14"/>
    </row>
    <row r="519" spans="1:8" ht="17.100000000000001" customHeight="1" x14ac:dyDescent="0.25">
      <c r="A519" s="4"/>
      <c r="B519" s="15" t="s">
        <v>26</v>
      </c>
      <c r="C519" s="16" t="s">
        <v>27</v>
      </c>
      <c r="D519" s="17">
        <v>58851</v>
      </c>
      <c r="E519" s="17">
        <v>58851</v>
      </c>
      <c r="F519" s="17">
        <f>IF(D519=0,0,E519/D519)*100</f>
        <v>100</v>
      </c>
      <c r="G519" s="2">
        <v>58851</v>
      </c>
      <c r="H519" s="2">
        <v>58851</v>
      </c>
    </row>
    <row r="520" spans="1:8" ht="17.100000000000001" customHeight="1" x14ac:dyDescent="0.25">
      <c r="A520" s="4"/>
      <c r="B520" s="15" t="s">
        <v>28</v>
      </c>
      <c r="C520" s="16" t="s">
        <v>29</v>
      </c>
      <c r="D520" s="17">
        <v>571</v>
      </c>
      <c r="E520" s="17">
        <v>571</v>
      </c>
      <c r="F520" s="17">
        <f>IF(D520=0,0,E520/D520)*100</f>
        <v>100</v>
      </c>
      <c r="G520" s="2">
        <v>0</v>
      </c>
      <c r="H520" s="2">
        <v>0</v>
      </c>
    </row>
    <row r="521" spans="1:8" ht="17.100000000000001" customHeight="1" x14ac:dyDescent="0.25">
      <c r="A521" s="4"/>
      <c r="B521" s="15" t="s">
        <v>49</v>
      </c>
      <c r="C521" s="16" t="s">
        <v>50</v>
      </c>
      <c r="D521" s="17">
        <v>58280</v>
      </c>
      <c r="E521" s="17">
        <v>58280</v>
      </c>
      <c r="F521" s="17">
        <f>IF(D521=0,0,E521/D521)*100</f>
        <v>100</v>
      </c>
      <c r="G521" s="2">
        <v>0</v>
      </c>
      <c r="H521" s="2">
        <v>0</v>
      </c>
    </row>
    <row r="522" spans="1:8" ht="15.75" customHeight="1" x14ac:dyDescent="0.25">
      <c r="A522" s="4"/>
      <c r="B522" s="26" t="s">
        <v>34</v>
      </c>
      <c r="C522" s="26"/>
      <c r="D522" s="17">
        <f>SUM(G519:G521)</f>
        <v>58851</v>
      </c>
      <c r="E522" s="17">
        <f>SUM(H519:H521)</f>
        <v>58851</v>
      </c>
      <c r="F522" s="17">
        <f>IF(D522=0,0,E522/D522)*100</f>
        <v>100</v>
      </c>
    </row>
    <row r="523" spans="1:8" ht="17.100000000000001" customHeight="1" x14ac:dyDescent="0.25">
      <c r="A523" s="4"/>
      <c r="B523" s="13" t="s">
        <v>69</v>
      </c>
      <c r="C523" s="14"/>
      <c r="D523" s="14"/>
      <c r="E523" s="14"/>
      <c r="F523" s="14"/>
    </row>
    <row r="524" spans="1:8" ht="17.100000000000001" customHeight="1" x14ac:dyDescent="0.25">
      <c r="A524" s="4"/>
      <c r="B524" s="15" t="s">
        <v>70</v>
      </c>
      <c r="C524" s="16" t="s">
        <v>71</v>
      </c>
      <c r="D524" s="17">
        <v>1000</v>
      </c>
      <c r="E524" s="17">
        <v>710</v>
      </c>
      <c r="F524" s="17">
        <f>IF(D524=0,0,E524/D524)*100</f>
        <v>71</v>
      </c>
      <c r="G524" s="2">
        <v>1000</v>
      </c>
      <c r="H524" s="2">
        <v>710</v>
      </c>
    </row>
    <row r="525" spans="1:8" ht="15.75" customHeight="1" x14ac:dyDescent="0.25">
      <c r="A525" s="4"/>
      <c r="B525" s="26" t="s">
        <v>72</v>
      </c>
      <c r="C525" s="26"/>
      <c r="D525" s="17">
        <f>SUM(G524)</f>
        <v>1000</v>
      </c>
      <c r="E525" s="17">
        <f>SUM(H524)</f>
        <v>710</v>
      </c>
      <c r="F525" s="17">
        <f>IF(D525=0,0,E525/D525)*100</f>
        <v>71</v>
      </c>
    </row>
    <row r="526" spans="1:8" ht="17.100000000000001" customHeight="1" x14ac:dyDescent="0.25">
      <c r="A526" s="4"/>
      <c r="B526" s="13" t="s">
        <v>73</v>
      </c>
      <c r="C526" s="14"/>
      <c r="D526" s="14"/>
      <c r="E526" s="14"/>
      <c r="F526" s="14"/>
    </row>
    <row r="527" spans="1:8" ht="17.100000000000001" customHeight="1" x14ac:dyDescent="0.25">
      <c r="A527" s="4"/>
      <c r="B527" s="15" t="s">
        <v>74</v>
      </c>
      <c r="C527" s="16" t="s">
        <v>75</v>
      </c>
      <c r="D527" s="17">
        <v>814025</v>
      </c>
      <c r="E527" s="17">
        <v>814025</v>
      </c>
      <c r="F527" s="17">
        <f>IF(D527=0,0,E527/D527)*100</f>
        <v>100</v>
      </c>
      <c r="G527" s="2">
        <v>814025</v>
      </c>
      <c r="H527" s="2">
        <v>814025</v>
      </c>
    </row>
    <row r="528" spans="1:8" ht="15.75" customHeight="1" x14ac:dyDescent="0.25">
      <c r="A528" s="4"/>
      <c r="B528" s="26" t="s">
        <v>90</v>
      </c>
      <c r="C528" s="26"/>
      <c r="D528" s="17">
        <f>SUM(G527)</f>
        <v>814025</v>
      </c>
      <c r="E528" s="17">
        <f>SUM(H527)</f>
        <v>814025</v>
      </c>
      <c r="F528" s="17">
        <f>IF(D528=0,0,E528/D528)*100</f>
        <v>100</v>
      </c>
    </row>
    <row r="529" spans="1:8" ht="15.75" customHeight="1" x14ac:dyDescent="0.25">
      <c r="A529" s="4"/>
      <c r="B529" s="18"/>
      <c r="C529" s="19"/>
      <c r="D529" s="20"/>
      <c r="E529" s="20"/>
      <c r="F529" s="20"/>
    </row>
    <row r="530" spans="1:8" ht="15.75" customHeight="1" x14ac:dyDescent="0.25">
      <c r="A530" s="4"/>
      <c r="B530" s="26" t="s">
        <v>173</v>
      </c>
      <c r="C530" s="26"/>
      <c r="D530" s="17">
        <f>SUM(D522,D525,D528)</f>
        <v>873876</v>
      </c>
      <c r="E530" s="17">
        <f>SUM(E522,E525,E528)</f>
        <v>873586</v>
      </c>
      <c r="F530" s="17">
        <f>IF(D530=0,0,E530/D530)*100</f>
        <v>99.966814513729645</v>
      </c>
    </row>
    <row r="531" spans="1:8" ht="15.75" customHeight="1" x14ac:dyDescent="0.25">
      <c r="A531" s="4"/>
      <c r="B531" s="18"/>
      <c r="C531" s="19"/>
      <c r="D531" s="20"/>
      <c r="E531" s="20"/>
      <c r="F531" s="20"/>
    </row>
    <row r="532" spans="1:8" ht="17.100000000000001" customHeight="1" x14ac:dyDescent="0.25">
      <c r="A532" s="4"/>
      <c r="B532" s="25" t="s">
        <v>174</v>
      </c>
      <c r="C532" s="25"/>
      <c r="D532" s="25"/>
      <c r="E532" s="25"/>
      <c r="F532" s="25"/>
    </row>
    <row r="533" spans="1:8" ht="17.100000000000001" customHeight="1" x14ac:dyDescent="0.25">
      <c r="A533" s="4"/>
      <c r="B533" s="13" t="s">
        <v>13</v>
      </c>
      <c r="C533" s="14"/>
      <c r="D533" s="14"/>
      <c r="E533" s="14"/>
      <c r="F533" s="14"/>
    </row>
    <row r="534" spans="1:8" ht="17.100000000000001" customHeight="1" x14ac:dyDescent="0.25">
      <c r="A534" s="4"/>
      <c r="B534" s="15" t="s">
        <v>39</v>
      </c>
      <c r="C534" s="16" t="s">
        <v>40</v>
      </c>
      <c r="D534" s="17">
        <v>4050</v>
      </c>
      <c r="E534" s="17">
        <v>4050</v>
      </c>
      <c r="F534" s="17">
        <f t="shared" ref="F534:F546" si="21">IF(D534=0,0,E534/D534)*100</f>
        <v>100</v>
      </c>
      <c r="G534" s="2">
        <v>4050</v>
      </c>
      <c r="H534" s="2">
        <v>4050</v>
      </c>
    </row>
    <row r="535" spans="1:8" ht="17.100000000000001" customHeight="1" x14ac:dyDescent="0.25">
      <c r="A535" s="4"/>
      <c r="B535" s="15" t="s">
        <v>41</v>
      </c>
      <c r="C535" s="16" t="s">
        <v>42</v>
      </c>
      <c r="D535" s="17">
        <v>4050</v>
      </c>
      <c r="E535" s="17">
        <v>4050</v>
      </c>
      <c r="F535" s="17">
        <f t="shared" si="21"/>
        <v>100</v>
      </c>
      <c r="G535" s="2">
        <v>0</v>
      </c>
      <c r="H535" s="2">
        <v>0</v>
      </c>
    </row>
    <row r="536" spans="1:8" ht="17.100000000000001" customHeight="1" x14ac:dyDescent="0.25">
      <c r="A536" s="4"/>
      <c r="B536" s="15" t="s">
        <v>18</v>
      </c>
      <c r="C536" s="16" t="s">
        <v>19</v>
      </c>
      <c r="D536" s="17">
        <v>146</v>
      </c>
      <c r="E536" s="17">
        <v>146</v>
      </c>
      <c r="F536" s="17">
        <f t="shared" si="21"/>
        <v>100</v>
      </c>
      <c r="G536" s="2">
        <v>146</v>
      </c>
      <c r="H536" s="2">
        <v>146</v>
      </c>
    </row>
    <row r="537" spans="1:8" ht="17.100000000000001" customHeight="1" x14ac:dyDescent="0.25">
      <c r="A537" s="4"/>
      <c r="B537" s="15" t="s">
        <v>121</v>
      </c>
      <c r="C537" s="16" t="s">
        <v>122</v>
      </c>
      <c r="D537" s="17">
        <v>0</v>
      </c>
      <c r="E537" s="17">
        <v>0</v>
      </c>
      <c r="F537" s="17">
        <f t="shared" si="21"/>
        <v>0</v>
      </c>
      <c r="G537" s="2">
        <v>0</v>
      </c>
      <c r="H537" s="2">
        <v>0</v>
      </c>
    </row>
    <row r="538" spans="1:8" ht="17.100000000000001" customHeight="1" x14ac:dyDescent="0.25">
      <c r="A538" s="4"/>
      <c r="B538" s="15" t="s">
        <v>22</v>
      </c>
      <c r="C538" s="16" t="s">
        <v>23</v>
      </c>
      <c r="D538" s="17">
        <v>146</v>
      </c>
      <c r="E538" s="17">
        <v>146</v>
      </c>
      <c r="F538" s="17">
        <f t="shared" si="21"/>
        <v>100</v>
      </c>
      <c r="G538" s="2">
        <v>0</v>
      </c>
      <c r="H538" s="2">
        <v>0</v>
      </c>
    </row>
    <row r="539" spans="1:8" ht="17.100000000000001" customHeight="1" x14ac:dyDescent="0.25">
      <c r="A539" s="4"/>
      <c r="B539" s="15" t="s">
        <v>26</v>
      </c>
      <c r="C539" s="16" t="s">
        <v>27</v>
      </c>
      <c r="D539" s="17">
        <v>55804</v>
      </c>
      <c r="E539" s="17">
        <v>46707</v>
      </c>
      <c r="F539" s="17">
        <f t="shared" si="21"/>
        <v>83.698301197046803</v>
      </c>
      <c r="G539" s="2">
        <v>55804</v>
      </c>
      <c r="H539" s="2">
        <v>46707</v>
      </c>
    </row>
    <row r="540" spans="1:8" ht="17.100000000000001" customHeight="1" x14ac:dyDescent="0.25">
      <c r="A540" s="4"/>
      <c r="B540" s="15" t="s">
        <v>28</v>
      </c>
      <c r="C540" s="16" t="s">
        <v>29</v>
      </c>
      <c r="D540" s="17">
        <v>10804</v>
      </c>
      <c r="E540" s="17">
        <v>9232</v>
      </c>
      <c r="F540" s="17">
        <f t="shared" si="21"/>
        <v>85.44983339503888</v>
      </c>
      <c r="G540" s="2">
        <v>0</v>
      </c>
      <c r="H540" s="2">
        <v>0</v>
      </c>
    </row>
    <row r="541" spans="1:8" ht="17.100000000000001" customHeight="1" x14ac:dyDescent="0.25">
      <c r="A541" s="4"/>
      <c r="B541" s="15" t="s">
        <v>30</v>
      </c>
      <c r="C541" s="16" t="s">
        <v>31</v>
      </c>
      <c r="D541" s="17">
        <v>35000</v>
      </c>
      <c r="E541" s="17">
        <v>33756</v>
      </c>
      <c r="F541" s="17">
        <f t="shared" si="21"/>
        <v>96.445714285714288</v>
      </c>
      <c r="G541" s="2">
        <v>0</v>
      </c>
      <c r="H541" s="2">
        <v>0</v>
      </c>
    </row>
    <row r="542" spans="1:8" ht="17.100000000000001" customHeight="1" x14ac:dyDescent="0.25">
      <c r="A542" s="4"/>
      <c r="B542" s="15" t="s">
        <v>49</v>
      </c>
      <c r="C542" s="16" t="s">
        <v>50</v>
      </c>
      <c r="D542" s="17">
        <v>8000</v>
      </c>
      <c r="E542" s="17">
        <v>3461</v>
      </c>
      <c r="F542" s="17">
        <f t="shared" si="21"/>
        <v>43.262499999999996</v>
      </c>
      <c r="G542" s="2">
        <v>0</v>
      </c>
      <c r="H542" s="2">
        <v>0</v>
      </c>
    </row>
    <row r="543" spans="1:8" ht="17.100000000000001" customHeight="1" x14ac:dyDescent="0.25">
      <c r="A543" s="4"/>
      <c r="B543" s="15" t="s">
        <v>53</v>
      </c>
      <c r="C543" s="16" t="s">
        <v>54</v>
      </c>
      <c r="D543" s="17">
        <v>2000</v>
      </c>
      <c r="E543" s="17">
        <v>258</v>
      </c>
      <c r="F543" s="17">
        <f t="shared" si="21"/>
        <v>12.9</v>
      </c>
      <c r="G543" s="2">
        <v>0</v>
      </c>
      <c r="H543" s="2">
        <v>0</v>
      </c>
    </row>
    <row r="544" spans="1:8" ht="17.100000000000001" customHeight="1" x14ac:dyDescent="0.25">
      <c r="A544" s="4"/>
      <c r="B544" s="15" t="s">
        <v>59</v>
      </c>
      <c r="C544" s="16" t="s">
        <v>60</v>
      </c>
      <c r="D544" s="17">
        <v>1000</v>
      </c>
      <c r="E544" s="17">
        <v>13</v>
      </c>
      <c r="F544" s="17">
        <f t="shared" si="21"/>
        <v>1.3</v>
      </c>
      <c r="G544" s="2">
        <v>1000</v>
      </c>
      <c r="H544" s="2">
        <v>13</v>
      </c>
    </row>
    <row r="545" spans="1:8" ht="17.100000000000001" customHeight="1" x14ac:dyDescent="0.25">
      <c r="A545" s="4"/>
      <c r="B545" s="15" t="s">
        <v>61</v>
      </c>
      <c r="C545" s="16" t="s">
        <v>62</v>
      </c>
      <c r="D545" s="17">
        <v>1000</v>
      </c>
      <c r="E545" s="17">
        <v>13</v>
      </c>
      <c r="F545" s="17">
        <f t="shared" si="21"/>
        <v>1.3</v>
      </c>
      <c r="G545" s="2">
        <v>0</v>
      </c>
      <c r="H545" s="2">
        <v>0</v>
      </c>
    </row>
    <row r="546" spans="1:8" ht="15.75" customHeight="1" x14ac:dyDescent="0.25">
      <c r="A546" s="4"/>
      <c r="B546" s="26" t="s">
        <v>34</v>
      </c>
      <c r="C546" s="26"/>
      <c r="D546" s="17">
        <f>SUM(G534:G545)</f>
        <v>61000</v>
      </c>
      <c r="E546" s="17">
        <f>SUM(H534:H545)</f>
        <v>50916</v>
      </c>
      <c r="F546" s="17">
        <f t="shared" si="21"/>
        <v>83.468852459016389</v>
      </c>
    </row>
    <row r="547" spans="1:8" ht="17.100000000000001" customHeight="1" x14ac:dyDescent="0.25">
      <c r="A547" s="4"/>
      <c r="B547" s="13" t="s">
        <v>73</v>
      </c>
      <c r="C547" s="14"/>
      <c r="D547" s="14"/>
      <c r="E547" s="14"/>
      <c r="F547" s="14"/>
    </row>
    <row r="548" spans="1:8" ht="17.100000000000001" customHeight="1" x14ac:dyDescent="0.25">
      <c r="A548" s="4"/>
      <c r="B548" s="15" t="s">
        <v>76</v>
      </c>
      <c r="C548" s="16" t="s">
        <v>77</v>
      </c>
      <c r="D548" s="17">
        <v>0</v>
      </c>
      <c r="E548" s="17">
        <v>0</v>
      </c>
      <c r="F548" s="17">
        <f>IF(D548=0,0,E548/D548)*100</f>
        <v>0</v>
      </c>
      <c r="G548" s="2">
        <v>0</v>
      </c>
      <c r="H548" s="2">
        <v>0</v>
      </c>
    </row>
    <row r="549" spans="1:8" ht="17.100000000000001" customHeight="1" x14ac:dyDescent="0.25">
      <c r="A549" s="4"/>
      <c r="B549" s="15" t="s">
        <v>84</v>
      </c>
      <c r="C549" s="16" t="s">
        <v>85</v>
      </c>
      <c r="D549" s="17">
        <v>0</v>
      </c>
      <c r="E549" s="17">
        <v>0</v>
      </c>
      <c r="F549" s="17">
        <f>IF(D549=0,0,E549/D549)*100</f>
        <v>0</v>
      </c>
      <c r="G549" s="2">
        <v>0</v>
      </c>
      <c r="H549" s="2">
        <v>0</v>
      </c>
    </row>
    <row r="550" spans="1:8" ht="15.75" customHeight="1" x14ac:dyDescent="0.25">
      <c r="A550" s="4"/>
      <c r="B550" s="26" t="s">
        <v>90</v>
      </c>
      <c r="C550" s="26"/>
      <c r="D550" s="17">
        <f>SUM(G548:G549)</f>
        <v>0</v>
      </c>
      <c r="E550" s="17">
        <f>SUM(H548:H549)</f>
        <v>0</v>
      </c>
      <c r="F550" s="17">
        <f>IF(D550=0,0,E550/D550)*100</f>
        <v>0</v>
      </c>
    </row>
    <row r="551" spans="1:8" ht="15.75" customHeight="1" x14ac:dyDescent="0.25">
      <c r="A551" s="4"/>
      <c r="B551" s="18"/>
      <c r="C551" s="19"/>
      <c r="D551" s="20"/>
      <c r="E551" s="20"/>
      <c r="F551" s="20"/>
    </row>
    <row r="552" spans="1:8" ht="15.75" customHeight="1" x14ac:dyDescent="0.25">
      <c r="A552" s="4"/>
      <c r="B552" s="26" t="s">
        <v>175</v>
      </c>
      <c r="C552" s="26"/>
      <c r="D552" s="17">
        <f>SUM(D546,D550)</f>
        <v>61000</v>
      </c>
      <c r="E552" s="17">
        <f>SUM(E546,E550)</f>
        <v>50916</v>
      </c>
      <c r="F552" s="17">
        <f>IF(D552=0,0,E552/D552)*100</f>
        <v>83.468852459016389</v>
      </c>
    </row>
    <row r="553" spans="1:8" ht="15.75" customHeight="1" x14ac:dyDescent="0.25">
      <c r="A553" s="4"/>
      <c r="B553" s="18"/>
      <c r="C553" s="19"/>
      <c r="D553" s="20"/>
      <c r="E553" s="20"/>
      <c r="F553" s="20"/>
    </row>
    <row r="554" spans="1:8" ht="17.100000000000001" customHeight="1" x14ac:dyDescent="0.25">
      <c r="A554" s="4"/>
      <c r="B554" s="25" t="s">
        <v>176</v>
      </c>
      <c r="C554" s="25"/>
      <c r="D554" s="25"/>
      <c r="E554" s="25"/>
      <c r="F554" s="25"/>
    </row>
    <row r="555" spans="1:8" ht="17.100000000000001" customHeight="1" x14ac:dyDescent="0.25">
      <c r="A555" s="4"/>
      <c r="B555" s="13" t="s">
        <v>13</v>
      </c>
      <c r="C555" s="14"/>
      <c r="D555" s="14"/>
      <c r="E555" s="14"/>
      <c r="F555" s="14"/>
    </row>
    <row r="556" spans="1:8" ht="17.100000000000001" customHeight="1" x14ac:dyDescent="0.25">
      <c r="A556" s="4"/>
      <c r="B556" s="15" t="s">
        <v>26</v>
      </c>
      <c r="C556" s="16" t="s">
        <v>27</v>
      </c>
      <c r="D556" s="17">
        <v>249596</v>
      </c>
      <c r="E556" s="17">
        <v>78062</v>
      </c>
      <c r="F556" s="17">
        <f t="shared" ref="F556:F561" si="22">IF(D556=0,0,E556/D556)*100</f>
        <v>31.275340950976776</v>
      </c>
      <c r="G556" s="2">
        <v>249596</v>
      </c>
      <c r="H556" s="2">
        <v>78062</v>
      </c>
    </row>
    <row r="557" spans="1:8" ht="17.100000000000001" customHeight="1" x14ac:dyDescent="0.25">
      <c r="A557" s="4"/>
      <c r="B557" s="15" t="s">
        <v>28</v>
      </c>
      <c r="C557" s="16" t="s">
        <v>29</v>
      </c>
      <c r="D557" s="17">
        <v>29843</v>
      </c>
      <c r="E557" s="17">
        <v>26429</v>
      </c>
      <c r="F557" s="17">
        <f t="shared" si="22"/>
        <v>88.56013135408638</v>
      </c>
      <c r="G557" s="2">
        <v>0</v>
      </c>
      <c r="H557" s="2">
        <v>0</v>
      </c>
    </row>
    <row r="558" spans="1:8" ht="17.100000000000001" customHeight="1" x14ac:dyDescent="0.25">
      <c r="A558" s="4"/>
      <c r="B558" s="15" t="s">
        <v>30</v>
      </c>
      <c r="C558" s="16" t="s">
        <v>31</v>
      </c>
      <c r="D558" s="17">
        <v>157</v>
      </c>
      <c r="E558" s="17">
        <v>157</v>
      </c>
      <c r="F558" s="17">
        <f t="shared" si="22"/>
        <v>100</v>
      </c>
      <c r="G558" s="2">
        <v>0</v>
      </c>
      <c r="H558" s="2">
        <v>0</v>
      </c>
    </row>
    <row r="559" spans="1:8" ht="17.100000000000001" customHeight="1" x14ac:dyDescent="0.25">
      <c r="A559" s="4"/>
      <c r="B559" s="15" t="s">
        <v>49</v>
      </c>
      <c r="C559" s="16" t="s">
        <v>50</v>
      </c>
      <c r="D559" s="17">
        <v>58596</v>
      </c>
      <c r="E559" s="17">
        <v>51476</v>
      </c>
      <c r="F559" s="17">
        <f t="shared" si="22"/>
        <v>87.848999931735946</v>
      </c>
      <c r="G559" s="2">
        <v>0</v>
      </c>
      <c r="H559" s="2">
        <v>0</v>
      </c>
    </row>
    <row r="560" spans="1:8" ht="17.100000000000001" customHeight="1" x14ac:dyDescent="0.25">
      <c r="A560" s="4"/>
      <c r="B560" s="15" t="s">
        <v>129</v>
      </c>
      <c r="C560" s="16" t="s">
        <v>130</v>
      </c>
      <c r="D560" s="17">
        <v>161000</v>
      </c>
      <c r="E560" s="17">
        <v>0</v>
      </c>
      <c r="F560" s="17">
        <f t="shared" si="22"/>
        <v>0</v>
      </c>
      <c r="G560" s="2">
        <v>0</v>
      </c>
      <c r="H560" s="2">
        <v>0</v>
      </c>
    </row>
    <row r="561" spans="1:8" ht="15.75" customHeight="1" x14ac:dyDescent="0.25">
      <c r="A561" s="4"/>
      <c r="B561" s="26" t="s">
        <v>34</v>
      </c>
      <c r="C561" s="26"/>
      <c r="D561" s="17">
        <f>SUM(G556:G560)</f>
        <v>249596</v>
      </c>
      <c r="E561" s="17">
        <f>SUM(H556:H560)</f>
        <v>78062</v>
      </c>
      <c r="F561" s="17">
        <f t="shared" si="22"/>
        <v>31.275340950976776</v>
      </c>
    </row>
    <row r="562" spans="1:8" ht="17.100000000000001" customHeight="1" x14ac:dyDescent="0.25">
      <c r="A562" s="4"/>
      <c r="B562" s="13" t="s">
        <v>73</v>
      </c>
      <c r="C562" s="14"/>
      <c r="D562" s="14"/>
      <c r="E562" s="14"/>
      <c r="F562" s="14"/>
    </row>
    <row r="563" spans="1:8" ht="17.100000000000001" customHeight="1" x14ac:dyDescent="0.25">
      <c r="A563" s="4"/>
      <c r="B563" s="15" t="s">
        <v>74</v>
      </c>
      <c r="C563" s="16" t="s">
        <v>75</v>
      </c>
      <c r="D563" s="17">
        <v>20000</v>
      </c>
      <c r="E563" s="17">
        <v>20000</v>
      </c>
      <c r="F563" s="17">
        <f>IF(D563=0,0,E563/D563)*100</f>
        <v>100</v>
      </c>
      <c r="G563" s="2">
        <v>20000</v>
      </c>
      <c r="H563" s="2">
        <v>20000</v>
      </c>
    </row>
    <row r="564" spans="1:8" ht="17.100000000000001" customHeight="1" x14ac:dyDescent="0.25">
      <c r="A564" s="4"/>
      <c r="B564" s="15" t="s">
        <v>76</v>
      </c>
      <c r="C564" s="16" t="s">
        <v>77</v>
      </c>
      <c r="D564" s="17">
        <v>0</v>
      </c>
      <c r="E564" s="17">
        <v>0</v>
      </c>
      <c r="F564" s="17">
        <f>IF(D564=0,0,E564/D564)*100</f>
        <v>0</v>
      </c>
      <c r="G564" s="2">
        <v>0</v>
      </c>
      <c r="H564" s="2">
        <v>0</v>
      </c>
    </row>
    <row r="565" spans="1:8" ht="17.100000000000001" customHeight="1" x14ac:dyDescent="0.25">
      <c r="A565" s="4"/>
      <c r="B565" s="15" t="s">
        <v>78</v>
      </c>
      <c r="C565" s="16" t="s">
        <v>79</v>
      </c>
      <c r="D565" s="17">
        <v>0</v>
      </c>
      <c r="E565" s="17">
        <v>0</v>
      </c>
      <c r="F565" s="17">
        <f>IF(D565=0,0,E565/D565)*100</f>
        <v>0</v>
      </c>
      <c r="G565" s="2">
        <v>0</v>
      </c>
      <c r="H565" s="2">
        <v>0</v>
      </c>
    </row>
    <row r="566" spans="1:8" ht="15.75" customHeight="1" x14ac:dyDescent="0.25">
      <c r="A566" s="4"/>
      <c r="B566" s="26" t="s">
        <v>90</v>
      </c>
      <c r="C566" s="26"/>
      <c r="D566" s="17">
        <f>SUM(G563:G565)</f>
        <v>20000</v>
      </c>
      <c r="E566" s="17">
        <f>SUM(H563:H565)</f>
        <v>20000</v>
      </c>
      <c r="F566" s="17">
        <f>IF(D566=0,0,E566/D566)*100</f>
        <v>100</v>
      </c>
    </row>
    <row r="567" spans="1:8" ht="15.75" customHeight="1" x14ac:dyDescent="0.25">
      <c r="A567" s="4"/>
      <c r="B567" s="18"/>
      <c r="C567" s="19"/>
      <c r="D567" s="20"/>
      <c r="E567" s="20"/>
      <c r="F567" s="20"/>
    </row>
    <row r="568" spans="1:8" ht="15.75" customHeight="1" x14ac:dyDescent="0.25">
      <c r="A568" s="4"/>
      <c r="B568" s="26" t="s">
        <v>177</v>
      </c>
      <c r="C568" s="26"/>
      <c r="D568" s="17">
        <f>SUM(D561,D566)</f>
        <v>269596</v>
      </c>
      <c r="E568" s="17">
        <f>SUM(E561,E566)</f>
        <v>98062</v>
      </c>
      <c r="F568" s="17">
        <f>IF(D568=0,0,E568/D568)*100</f>
        <v>36.373685069511417</v>
      </c>
    </row>
    <row r="569" spans="1:8" ht="15.75" customHeight="1" x14ac:dyDescent="0.25">
      <c r="A569" s="4"/>
      <c r="B569" s="18"/>
      <c r="C569" s="19"/>
      <c r="D569" s="20"/>
      <c r="E569" s="20"/>
      <c r="F569" s="20"/>
    </row>
    <row r="570" spans="1:8" ht="17.100000000000001" customHeight="1" x14ac:dyDescent="0.25">
      <c r="A570" s="4"/>
      <c r="B570" s="25" t="s">
        <v>178</v>
      </c>
      <c r="C570" s="25"/>
      <c r="D570" s="25"/>
      <c r="E570" s="25"/>
      <c r="F570" s="25"/>
    </row>
    <row r="571" spans="1:8" ht="17.100000000000001" customHeight="1" x14ac:dyDescent="0.25">
      <c r="A571" s="4"/>
      <c r="B571" s="13" t="s">
        <v>13</v>
      </c>
      <c r="C571" s="14"/>
      <c r="D571" s="14"/>
      <c r="E571" s="14"/>
      <c r="F571" s="14"/>
    </row>
    <row r="572" spans="1:8" ht="17.100000000000001" customHeight="1" x14ac:dyDescent="0.25">
      <c r="A572" s="4"/>
      <c r="B572" s="15" t="s">
        <v>14</v>
      </c>
      <c r="C572" s="16" t="s">
        <v>15</v>
      </c>
      <c r="D572" s="17">
        <v>48000</v>
      </c>
      <c r="E572" s="17">
        <v>47915</v>
      </c>
      <c r="F572" s="17">
        <f t="shared" ref="F572:F586" si="23">IF(D572=0,0,E572/D572)*100</f>
        <v>99.822916666666657</v>
      </c>
      <c r="G572" s="2">
        <v>48000</v>
      </c>
      <c r="H572" s="2">
        <v>47915</v>
      </c>
    </row>
    <row r="573" spans="1:8" ht="17.100000000000001" customHeight="1" x14ac:dyDescent="0.25">
      <c r="A573" s="4"/>
      <c r="B573" s="15" t="s">
        <v>16</v>
      </c>
      <c r="C573" s="16" t="s">
        <v>17</v>
      </c>
      <c r="D573" s="17">
        <v>48000</v>
      </c>
      <c r="E573" s="17">
        <v>47915</v>
      </c>
      <c r="F573" s="17">
        <f t="shared" si="23"/>
        <v>99.822916666666657</v>
      </c>
      <c r="G573" s="2">
        <v>0</v>
      </c>
      <c r="H573" s="2">
        <v>0</v>
      </c>
    </row>
    <row r="574" spans="1:8" ht="17.100000000000001" customHeight="1" x14ac:dyDescent="0.25">
      <c r="A574" s="4"/>
      <c r="B574" s="15" t="s">
        <v>39</v>
      </c>
      <c r="C574" s="16" t="s">
        <v>40</v>
      </c>
      <c r="D574" s="17">
        <v>16948</v>
      </c>
      <c r="E574" s="17">
        <v>16874</v>
      </c>
      <c r="F574" s="17">
        <f t="shared" si="23"/>
        <v>99.563370309181025</v>
      </c>
      <c r="G574" s="2">
        <v>16948</v>
      </c>
      <c r="H574" s="2">
        <v>16874</v>
      </c>
    </row>
    <row r="575" spans="1:8" ht="17.100000000000001" customHeight="1" x14ac:dyDescent="0.25">
      <c r="A575" s="4"/>
      <c r="B575" s="15" t="s">
        <v>41</v>
      </c>
      <c r="C575" s="16" t="s">
        <v>42</v>
      </c>
      <c r="D575" s="17">
        <v>16048</v>
      </c>
      <c r="E575" s="17">
        <v>16048</v>
      </c>
      <c r="F575" s="17">
        <f t="shared" si="23"/>
        <v>100</v>
      </c>
      <c r="G575" s="2">
        <v>0</v>
      </c>
      <c r="H575" s="2">
        <v>0</v>
      </c>
    </row>
    <row r="576" spans="1:8" ht="17.100000000000001" customHeight="1" x14ac:dyDescent="0.25">
      <c r="A576" s="4"/>
      <c r="B576" s="15" t="s">
        <v>43</v>
      </c>
      <c r="C576" s="16" t="s">
        <v>44</v>
      </c>
      <c r="D576" s="17">
        <v>900</v>
      </c>
      <c r="E576" s="17">
        <v>826</v>
      </c>
      <c r="F576" s="17">
        <f t="shared" si="23"/>
        <v>91.777777777777786</v>
      </c>
      <c r="G576" s="2">
        <v>0</v>
      </c>
      <c r="H576" s="2">
        <v>0</v>
      </c>
    </row>
    <row r="577" spans="1:8" ht="17.100000000000001" customHeight="1" x14ac:dyDescent="0.25">
      <c r="A577" s="4"/>
      <c r="B577" s="15" t="s">
        <v>18</v>
      </c>
      <c r="C577" s="16" t="s">
        <v>19</v>
      </c>
      <c r="D577" s="17">
        <v>11910</v>
      </c>
      <c r="E577" s="17">
        <v>11062</v>
      </c>
      <c r="F577" s="17">
        <f t="shared" si="23"/>
        <v>92.879932829555003</v>
      </c>
      <c r="G577" s="2">
        <v>11910</v>
      </c>
      <c r="H577" s="2">
        <v>11062</v>
      </c>
    </row>
    <row r="578" spans="1:8" ht="17.100000000000001" customHeight="1" x14ac:dyDescent="0.25">
      <c r="A578" s="4"/>
      <c r="B578" s="15" t="s">
        <v>20</v>
      </c>
      <c r="C578" s="16" t="s">
        <v>21</v>
      </c>
      <c r="D578" s="17">
        <v>6530</v>
      </c>
      <c r="E578" s="17">
        <v>6526</v>
      </c>
      <c r="F578" s="17">
        <f t="shared" si="23"/>
        <v>99.938744257274109</v>
      </c>
      <c r="G578" s="2">
        <v>0</v>
      </c>
      <c r="H578" s="2">
        <v>0</v>
      </c>
    </row>
    <row r="579" spans="1:8" ht="17.100000000000001" customHeight="1" x14ac:dyDescent="0.25">
      <c r="A579" s="4"/>
      <c r="B579" s="15" t="s">
        <v>22</v>
      </c>
      <c r="C579" s="16" t="s">
        <v>23</v>
      </c>
      <c r="D579" s="17">
        <v>2880</v>
      </c>
      <c r="E579" s="17">
        <v>2873</v>
      </c>
      <c r="F579" s="17">
        <f t="shared" si="23"/>
        <v>99.756944444444443</v>
      </c>
      <c r="G579" s="2">
        <v>0</v>
      </c>
      <c r="H579" s="2">
        <v>0</v>
      </c>
    </row>
    <row r="580" spans="1:8" ht="17.100000000000001" customHeight="1" x14ac:dyDescent="0.25">
      <c r="A580" s="4"/>
      <c r="B580" s="15" t="s">
        <v>24</v>
      </c>
      <c r="C580" s="16" t="s">
        <v>25</v>
      </c>
      <c r="D580" s="17">
        <v>2500</v>
      </c>
      <c r="E580" s="17">
        <v>1663</v>
      </c>
      <c r="F580" s="17">
        <f t="shared" si="23"/>
        <v>66.52</v>
      </c>
      <c r="G580" s="2">
        <v>0</v>
      </c>
      <c r="H580" s="2">
        <v>0</v>
      </c>
    </row>
    <row r="581" spans="1:8" ht="17.100000000000001" customHeight="1" x14ac:dyDescent="0.25">
      <c r="A581" s="4"/>
      <c r="B581" s="15" t="s">
        <v>26</v>
      </c>
      <c r="C581" s="16" t="s">
        <v>27</v>
      </c>
      <c r="D581" s="17">
        <v>26462</v>
      </c>
      <c r="E581" s="17">
        <v>24942</v>
      </c>
      <c r="F581" s="17">
        <f t="shared" si="23"/>
        <v>94.25591414103242</v>
      </c>
      <c r="G581" s="2">
        <v>26462</v>
      </c>
      <c r="H581" s="2">
        <v>24942</v>
      </c>
    </row>
    <row r="582" spans="1:8" ht="17.100000000000001" customHeight="1" x14ac:dyDescent="0.25">
      <c r="A582" s="4"/>
      <c r="B582" s="15" t="s">
        <v>28</v>
      </c>
      <c r="C582" s="16" t="s">
        <v>29</v>
      </c>
      <c r="D582" s="17">
        <v>13000</v>
      </c>
      <c r="E582" s="17">
        <v>12974</v>
      </c>
      <c r="F582" s="17">
        <f t="shared" si="23"/>
        <v>99.8</v>
      </c>
      <c r="G582" s="2">
        <v>0</v>
      </c>
      <c r="H582" s="2">
        <v>0</v>
      </c>
    </row>
    <row r="583" spans="1:8" ht="17.100000000000001" customHeight="1" x14ac:dyDescent="0.25">
      <c r="A583" s="4"/>
      <c r="B583" s="15" t="s">
        <v>30</v>
      </c>
      <c r="C583" s="16" t="s">
        <v>31</v>
      </c>
      <c r="D583" s="17">
        <v>4000</v>
      </c>
      <c r="E583" s="17">
        <v>3499</v>
      </c>
      <c r="F583" s="17">
        <f t="shared" si="23"/>
        <v>87.475000000000009</v>
      </c>
      <c r="G583" s="2">
        <v>0</v>
      </c>
      <c r="H583" s="2">
        <v>0</v>
      </c>
    </row>
    <row r="584" spans="1:8" ht="17.100000000000001" customHeight="1" x14ac:dyDescent="0.25">
      <c r="A584" s="4"/>
      <c r="B584" s="15" t="s">
        <v>49</v>
      </c>
      <c r="C584" s="16" t="s">
        <v>50</v>
      </c>
      <c r="D584" s="17">
        <v>9270</v>
      </c>
      <c r="E584" s="17">
        <v>8277</v>
      </c>
      <c r="F584" s="17">
        <f t="shared" si="23"/>
        <v>89.288025889967642</v>
      </c>
      <c r="G584" s="2">
        <v>0</v>
      </c>
      <c r="H584" s="2">
        <v>0</v>
      </c>
    </row>
    <row r="585" spans="1:8" ht="17.100000000000001" customHeight="1" x14ac:dyDescent="0.25">
      <c r="A585" s="4"/>
      <c r="B585" s="15" t="s">
        <v>51</v>
      </c>
      <c r="C585" s="16" t="s">
        <v>52</v>
      </c>
      <c r="D585" s="17">
        <v>192</v>
      </c>
      <c r="E585" s="17">
        <v>192</v>
      </c>
      <c r="F585" s="17">
        <f t="shared" si="23"/>
        <v>100</v>
      </c>
      <c r="G585" s="2">
        <v>0</v>
      </c>
      <c r="H585" s="2">
        <v>0</v>
      </c>
    </row>
    <row r="586" spans="1:8" ht="15.75" customHeight="1" x14ac:dyDescent="0.25">
      <c r="A586" s="4"/>
      <c r="B586" s="26" t="s">
        <v>34</v>
      </c>
      <c r="C586" s="26"/>
      <c r="D586" s="17">
        <f>SUM(G572:G585)</f>
        <v>103320</v>
      </c>
      <c r="E586" s="17">
        <f>SUM(H572:H585)</f>
        <v>100793</v>
      </c>
      <c r="F586" s="17">
        <f t="shared" si="23"/>
        <v>97.554200542005418</v>
      </c>
    </row>
    <row r="587" spans="1:8" ht="17.100000000000001" customHeight="1" x14ac:dyDescent="0.25">
      <c r="A587" s="4"/>
      <c r="B587" s="13" t="s">
        <v>73</v>
      </c>
      <c r="C587" s="14"/>
      <c r="D587" s="14"/>
      <c r="E587" s="14"/>
      <c r="F587" s="14"/>
    </row>
    <row r="588" spans="1:8" ht="17.100000000000001" customHeight="1" x14ac:dyDescent="0.25">
      <c r="A588" s="4"/>
      <c r="B588" s="15" t="s">
        <v>74</v>
      </c>
      <c r="C588" s="16" t="s">
        <v>75</v>
      </c>
      <c r="D588" s="17">
        <v>22246</v>
      </c>
      <c r="E588" s="17">
        <v>22246</v>
      </c>
      <c r="F588" s="17">
        <f>IF(D588=0,0,E588/D588)*100</f>
        <v>100</v>
      </c>
      <c r="G588" s="2">
        <v>22246</v>
      </c>
      <c r="H588" s="2">
        <v>22246</v>
      </c>
    </row>
    <row r="589" spans="1:8" ht="17.100000000000001" customHeight="1" x14ac:dyDescent="0.25">
      <c r="A589" s="4"/>
      <c r="B589" s="15" t="s">
        <v>76</v>
      </c>
      <c r="C589" s="16" t="s">
        <v>77</v>
      </c>
      <c r="D589" s="17">
        <v>36600</v>
      </c>
      <c r="E589" s="17">
        <v>36600</v>
      </c>
      <c r="F589" s="17">
        <f>IF(D589=0,0,E589/D589)*100</f>
        <v>100</v>
      </c>
      <c r="G589" s="2">
        <v>36600</v>
      </c>
      <c r="H589" s="2">
        <v>36600</v>
      </c>
    </row>
    <row r="590" spans="1:8" ht="17.100000000000001" customHeight="1" x14ac:dyDescent="0.25">
      <c r="A590" s="4"/>
      <c r="B590" s="15" t="s">
        <v>84</v>
      </c>
      <c r="C590" s="16" t="s">
        <v>85</v>
      </c>
      <c r="D590" s="17">
        <v>36600</v>
      </c>
      <c r="E590" s="17">
        <v>36600</v>
      </c>
      <c r="F590" s="17">
        <f>IF(D590=0,0,E590/D590)*100</f>
        <v>100</v>
      </c>
      <c r="G590" s="2">
        <v>0</v>
      </c>
      <c r="H590" s="2">
        <v>0</v>
      </c>
    </row>
    <row r="591" spans="1:8" ht="17.100000000000001" customHeight="1" x14ac:dyDescent="0.25">
      <c r="A591" s="4"/>
      <c r="B591" s="15" t="s">
        <v>179</v>
      </c>
      <c r="C591" s="16" t="s">
        <v>180</v>
      </c>
      <c r="D591" s="17">
        <v>26400</v>
      </c>
      <c r="E591" s="17">
        <v>26400</v>
      </c>
      <c r="F591" s="17">
        <f>IF(D591=0,0,E591/D591)*100</f>
        <v>100</v>
      </c>
      <c r="G591" s="2">
        <v>26400</v>
      </c>
      <c r="H591" s="2">
        <v>26400</v>
      </c>
    </row>
    <row r="592" spans="1:8" ht="15.75" customHeight="1" x14ac:dyDescent="0.25">
      <c r="A592" s="4"/>
      <c r="B592" s="26" t="s">
        <v>90</v>
      </c>
      <c r="C592" s="26"/>
      <c r="D592" s="17">
        <f>SUM(G588:G591)</f>
        <v>85246</v>
      </c>
      <c r="E592" s="17">
        <f>SUM(H588:H591)</f>
        <v>85246</v>
      </c>
      <c r="F592" s="17">
        <f>IF(D592=0,0,E592/D592)*100</f>
        <v>100</v>
      </c>
    </row>
    <row r="593" spans="1:8" ht="15.75" customHeight="1" x14ac:dyDescent="0.25">
      <c r="A593" s="4"/>
      <c r="B593" s="18"/>
      <c r="C593" s="19"/>
      <c r="D593" s="20"/>
      <c r="E593" s="20"/>
      <c r="F593" s="20"/>
    </row>
    <row r="594" spans="1:8" ht="15.75" customHeight="1" x14ac:dyDescent="0.25">
      <c r="A594" s="4"/>
      <c r="B594" s="26" t="s">
        <v>181</v>
      </c>
      <c r="C594" s="26"/>
      <c r="D594" s="17">
        <f>SUM(D586,D592)</f>
        <v>188566</v>
      </c>
      <c r="E594" s="17">
        <f>SUM(E586,E592)</f>
        <v>186039</v>
      </c>
      <c r="F594" s="17">
        <f>IF(D594=0,0,E594/D594)*100</f>
        <v>98.659885663375164</v>
      </c>
    </row>
    <row r="595" spans="1:8" ht="15.75" customHeight="1" x14ac:dyDescent="0.25">
      <c r="A595" s="4"/>
      <c r="B595" s="18"/>
      <c r="C595" s="19"/>
      <c r="D595" s="20"/>
      <c r="E595" s="20"/>
      <c r="F595" s="20"/>
    </row>
    <row r="596" spans="1:8" ht="15.75" customHeight="1" x14ac:dyDescent="0.25">
      <c r="A596" s="4"/>
      <c r="B596" s="26" t="s">
        <v>182</v>
      </c>
      <c r="C596" s="26"/>
      <c r="D596" s="17">
        <f>SUM(D530,D552,D568,D594)</f>
        <v>1393038</v>
      </c>
      <c r="E596" s="17">
        <f>SUM(E530,E552,E568,E594)</f>
        <v>1208603</v>
      </c>
      <c r="F596" s="17">
        <f>IF(D596=0,0,E596/D596)*100</f>
        <v>86.760231953471475</v>
      </c>
    </row>
    <row r="597" spans="1:8" ht="15.75" customHeight="1" x14ac:dyDescent="0.25">
      <c r="A597" s="4"/>
      <c r="B597" s="18"/>
      <c r="C597" s="19"/>
      <c r="D597" s="20"/>
      <c r="E597" s="20"/>
      <c r="F597" s="20"/>
    </row>
    <row r="598" spans="1:8" ht="17.100000000000001" customHeight="1" x14ac:dyDescent="0.25">
      <c r="A598" s="4"/>
      <c r="B598" s="28" t="s">
        <v>183</v>
      </c>
      <c r="C598" s="28"/>
      <c r="D598" s="28"/>
      <c r="E598" s="28"/>
      <c r="F598" s="28"/>
    </row>
    <row r="599" spans="1:8" ht="17.100000000000001" customHeight="1" x14ac:dyDescent="0.25">
      <c r="A599" s="4"/>
      <c r="B599" s="25" t="s">
        <v>184</v>
      </c>
      <c r="C599" s="25"/>
      <c r="D599" s="25"/>
      <c r="E599" s="25"/>
      <c r="F599" s="25"/>
    </row>
    <row r="600" spans="1:8" ht="17.100000000000001" customHeight="1" x14ac:dyDescent="0.25">
      <c r="A600" s="4"/>
      <c r="B600" s="13" t="s">
        <v>13</v>
      </c>
      <c r="C600" s="14"/>
      <c r="D600" s="14"/>
      <c r="E600" s="14"/>
      <c r="F600" s="14"/>
    </row>
    <row r="601" spans="1:8" ht="17.100000000000001" customHeight="1" x14ac:dyDescent="0.25">
      <c r="A601" s="4"/>
      <c r="B601" s="15" t="s">
        <v>26</v>
      </c>
      <c r="C601" s="16" t="s">
        <v>27</v>
      </c>
      <c r="D601" s="17">
        <v>59550</v>
      </c>
      <c r="E601" s="17">
        <v>47973</v>
      </c>
      <c r="F601" s="17">
        <f t="shared" ref="F601:F606" si="24">IF(D601=0,0,E601/D601)*100</f>
        <v>80.559193954659946</v>
      </c>
      <c r="G601" s="2">
        <v>59550</v>
      </c>
      <c r="H601" s="2">
        <v>47973</v>
      </c>
    </row>
    <row r="602" spans="1:8" ht="17.100000000000001" customHeight="1" x14ac:dyDescent="0.25">
      <c r="A602" s="4"/>
      <c r="B602" s="15" t="s">
        <v>28</v>
      </c>
      <c r="C602" s="16" t="s">
        <v>29</v>
      </c>
      <c r="D602" s="17">
        <v>40000</v>
      </c>
      <c r="E602" s="17">
        <v>30584</v>
      </c>
      <c r="F602" s="17">
        <f t="shared" si="24"/>
        <v>76.459999999999994</v>
      </c>
      <c r="G602" s="2">
        <v>0</v>
      </c>
      <c r="H602" s="2">
        <v>0</v>
      </c>
    </row>
    <row r="603" spans="1:8" ht="17.100000000000001" customHeight="1" x14ac:dyDescent="0.25">
      <c r="A603" s="4"/>
      <c r="B603" s="15" t="s">
        <v>30</v>
      </c>
      <c r="C603" s="16" t="s">
        <v>31</v>
      </c>
      <c r="D603" s="17">
        <v>13350</v>
      </c>
      <c r="E603" s="17">
        <v>11758</v>
      </c>
      <c r="F603" s="17">
        <f t="shared" si="24"/>
        <v>88.074906367041194</v>
      </c>
      <c r="G603" s="2">
        <v>0</v>
      </c>
      <c r="H603" s="2">
        <v>0</v>
      </c>
    </row>
    <row r="604" spans="1:8" ht="17.100000000000001" customHeight="1" x14ac:dyDescent="0.25">
      <c r="A604" s="4"/>
      <c r="B604" s="15" t="s">
        <v>49</v>
      </c>
      <c r="C604" s="16" t="s">
        <v>50</v>
      </c>
      <c r="D604" s="17">
        <v>5700</v>
      </c>
      <c r="E604" s="17">
        <v>5631</v>
      </c>
      <c r="F604" s="17">
        <f t="shared" si="24"/>
        <v>98.78947368421052</v>
      </c>
      <c r="G604" s="2">
        <v>0</v>
      </c>
      <c r="H604" s="2">
        <v>0</v>
      </c>
    </row>
    <row r="605" spans="1:8" ht="17.100000000000001" customHeight="1" x14ac:dyDescent="0.25">
      <c r="A605" s="4"/>
      <c r="B605" s="15" t="s">
        <v>53</v>
      </c>
      <c r="C605" s="16" t="s">
        <v>54</v>
      </c>
      <c r="D605" s="17">
        <v>500</v>
      </c>
      <c r="E605" s="17">
        <v>0</v>
      </c>
      <c r="F605" s="17">
        <f t="shared" si="24"/>
        <v>0</v>
      </c>
      <c r="G605" s="2">
        <v>0</v>
      </c>
      <c r="H605" s="2">
        <v>0</v>
      </c>
    </row>
    <row r="606" spans="1:8" ht="15.75" customHeight="1" x14ac:dyDescent="0.25">
      <c r="A606" s="4"/>
      <c r="B606" s="26" t="s">
        <v>34</v>
      </c>
      <c r="C606" s="26"/>
      <c r="D606" s="17">
        <f>SUM(G601:G605)</f>
        <v>59550</v>
      </c>
      <c r="E606" s="17">
        <f>SUM(H601:H605)</f>
        <v>47973</v>
      </c>
      <c r="F606" s="17">
        <f t="shared" si="24"/>
        <v>80.559193954659946</v>
      </c>
    </row>
    <row r="607" spans="1:8" ht="17.100000000000001" customHeight="1" x14ac:dyDescent="0.25">
      <c r="A607" s="4"/>
      <c r="B607" s="13" t="s">
        <v>73</v>
      </c>
      <c r="C607" s="14"/>
      <c r="D607" s="14"/>
      <c r="E607" s="14"/>
      <c r="F607" s="14"/>
    </row>
    <row r="608" spans="1:8" ht="17.100000000000001" customHeight="1" x14ac:dyDescent="0.25">
      <c r="A608" s="4"/>
      <c r="B608" s="15" t="s">
        <v>76</v>
      </c>
      <c r="C608" s="16" t="s">
        <v>77</v>
      </c>
      <c r="D608" s="17">
        <v>54460</v>
      </c>
      <c r="E608" s="17">
        <v>54460</v>
      </c>
      <c r="F608" s="17">
        <f>IF(D608=0,0,E608/D608)*100</f>
        <v>100</v>
      </c>
      <c r="G608" s="2">
        <v>54460</v>
      </c>
      <c r="H608" s="2">
        <v>54460</v>
      </c>
    </row>
    <row r="609" spans="1:8" ht="17.100000000000001" customHeight="1" x14ac:dyDescent="0.25">
      <c r="A609" s="4"/>
      <c r="B609" s="15" t="s">
        <v>82</v>
      </c>
      <c r="C609" s="16" t="s">
        <v>83</v>
      </c>
      <c r="D609" s="17">
        <v>47000</v>
      </c>
      <c r="E609" s="17">
        <v>47000</v>
      </c>
      <c r="F609" s="17">
        <f>IF(D609=0,0,E609/D609)*100</f>
        <v>100</v>
      </c>
      <c r="G609" s="2">
        <v>0</v>
      </c>
      <c r="H609" s="2">
        <v>0</v>
      </c>
    </row>
    <row r="610" spans="1:8" ht="17.100000000000001" customHeight="1" x14ac:dyDescent="0.25">
      <c r="A610" s="4"/>
      <c r="B610" s="15" t="s">
        <v>84</v>
      </c>
      <c r="C610" s="16" t="s">
        <v>85</v>
      </c>
      <c r="D610" s="17">
        <v>7460</v>
      </c>
      <c r="E610" s="17">
        <v>7460</v>
      </c>
      <c r="F610" s="17">
        <f>IF(D610=0,0,E610/D610)*100</f>
        <v>100</v>
      </c>
      <c r="G610" s="2">
        <v>0</v>
      </c>
      <c r="H610" s="2">
        <v>0</v>
      </c>
    </row>
    <row r="611" spans="1:8" ht="15.75" customHeight="1" x14ac:dyDescent="0.25">
      <c r="A611" s="4"/>
      <c r="B611" s="26" t="s">
        <v>90</v>
      </c>
      <c r="C611" s="26"/>
      <c r="D611" s="17">
        <f>SUM(G608:G610)</f>
        <v>54460</v>
      </c>
      <c r="E611" s="17">
        <f>SUM(H608:H610)</f>
        <v>54460</v>
      </c>
      <c r="F611" s="17">
        <f>IF(D611=0,0,E611/D611)*100</f>
        <v>100</v>
      </c>
    </row>
    <row r="612" spans="1:8" ht="15.75" customHeight="1" x14ac:dyDescent="0.25">
      <c r="A612" s="4"/>
      <c r="B612" s="18"/>
      <c r="C612" s="19"/>
      <c r="D612" s="20"/>
      <c r="E612" s="20"/>
      <c r="F612" s="20"/>
    </row>
    <row r="613" spans="1:8" ht="15.75" customHeight="1" x14ac:dyDescent="0.25">
      <c r="A613" s="4"/>
      <c r="B613" s="26" t="s">
        <v>185</v>
      </c>
      <c r="C613" s="26"/>
      <c r="D613" s="17">
        <f>SUM(D606,D611)</f>
        <v>114010</v>
      </c>
      <c r="E613" s="17">
        <f>SUM(E606,E611)</f>
        <v>102433</v>
      </c>
      <c r="F613" s="17">
        <f>IF(D613=0,0,E613/D613)*100</f>
        <v>89.845627576528372</v>
      </c>
    </row>
    <row r="614" spans="1:8" ht="15.75" customHeight="1" x14ac:dyDescent="0.25">
      <c r="A614" s="4"/>
      <c r="B614" s="18"/>
      <c r="C614" s="19"/>
      <c r="D614" s="20"/>
      <c r="E614" s="20"/>
      <c r="F614" s="20"/>
    </row>
    <row r="615" spans="1:8" ht="17.100000000000001" customHeight="1" x14ac:dyDescent="0.25">
      <c r="A615" s="4"/>
      <c r="B615" s="25" t="s">
        <v>186</v>
      </c>
      <c r="C615" s="25"/>
      <c r="D615" s="25"/>
      <c r="E615" s="25"/>
      <c r="F615" s="25"/>
    </row>
    <row r="616" spans="1:8" ht="17.100000000000001" customHeight="1" x14ac:dyDescent="0.25">
      <c r="A616" s="4"/>
      <c r="B616" s="13" t="s">
        <v>13</v>
      </c>
      <c r="C616" s="14"/>
      <c r="D616" s="14"/>
      <c r="E616" s="14"/>
      <c r="F616" s="14"/>
    </row>
    <row r="617" spans="1:8" ht="17.100000000000001" customHeight="1" x14ac:dyDescent="0.25">
      <c r="A617" s="4"/>
      <c r="B617" s="15" t="s">
        <v>14</v>
      </c>
      <c r="C617" s="16" t="s">
        <v>15</v>
      </c>
      <c r="D617" s="17">
        <v>66000</v>
      </c>
      <c r="E617" s="17">
        <v>58652</v>
      </c>
      <c r="F617" s="17">
        <f t="shared" ref="F617:F634" si="25">IF(D617=0,0,E617/D617)*100</f>
        <v>88.866666666666674</v>
      </c>
      <c r="G617" s="2">
        <v>66000</v>
      </c>
      <c r="H617" s="2">
        <v>58652</v>
      </c>
    </row>
    <row r="618" spans="1:8" ht="17.100000000000001" customHeight="1" x14ac:dyDescent="0.25">
      <c r="A618" s="4"/>
      <c r="B618" s="15" t="s">
        <v>16</v>
      </c>
      <c r="C618" s="16" t="s">
        <v>17</v>
      </c>
      <c r="D618" s="17">
        <v>66000</v>
      </c>
      <c r="E618" s="17">
        <v>58652</v>
      </c>
      <c r="F618" s="17">
        <f t="shared" si="25"/>
        <v>88.866666666666674</v>
      </c>
      <c r="G618" s="2">
        <v>0</v>
      </c>
      <c r="H618" s="2">
        <v>0</v>
      </c>
    </row>
    <row r="619" spans="1:8" ht="17.100000000000001" customHeight="1" x14ac:dyDescent="0.25">
      <c r="A619" s="4"/>
      <c r="B619" s="15" t="s">
        <v>39</v>
      </c>
      <c r="C619" s="16" t="s">
        <v>40</v>
      </c>
      <c r="D619" s="17">
        <v>16621</v>
      </c>
      <c r="E619" s="17">
        <v>3715</v>
      </c>
      <c r="F619" s="17">
        <f t="shared" si="25"/>
        <v>22.351242404187474</v>
      </c>
      <c r="G619" s="2">
        <v>16621</v>
      </c>
      <c r="H619" s="2">
        <v>3715</v>
      </c>
    </row>
    <row r="620" spans="1:8" ht="17.100000000000001" customHeight="1" x14ac:dyDescent="0.25">
      <c r="A620" s="4"/>
      <c r="B620" s="15" t="s">
        <v>41</v>
      </c>
      <c r="C620" s="16" t="s">
        <v>42</v>
      </c>
      <c r="D620" s="17">
        <v>15516</v>
      </c>
      <c r="E620" s="17">
        <v>2612</v>
      </c>
      <c r="F620" s="17">
        <f t="shared" si="25"/>
        <v>16.834235627739108</v>
      </c>
      <c r="G620" s="2">
        <v>0</v>
      </c>
      <c r="H620" s="2">
        <v>0</v>
      </c>
    </row>
    <row r="621" spans="1:8" ht="17.100000000000001" customHeight="1" x14ac:dyDescent="0.25">
      <c r="A621" s="4"/>
      <c r="B621" s="15" t="s">
        <v>43</v>
      </c>
      <c r="C621" s="16" t="s">
        <v>44</v>
      </c>
      <c r="D621" s="17">
        <v>1105</v>
      </c>
      <c r="E621" s="17">
        <v>1103</v>
      </c>
      <c r="F621" s="17">
        <f t="shared" si="25"/>
        <v>99.819004524886878</v>
      </c>
      <c r="G621" s="2">
        <v>0</v>
      </c>
      <c r="H621" s="2">
        <v>0</v>
      </c>
    </row>
    <row r="622" spans="1:8" ht="17.100000000000001" customHeight="1" x14ac:dyDescent="0.25">
      <c r="A622" s="4"/>
      <c r="B622" s="15" t="s">
        <v>18</v>
      </c>
      <c r="C622" s="16" t="s">
        <v>19</v>
      </c>
      <c r="D622" s="17">
        <v>16000</v>
      </c>
      <c r="E622" s="17">
        <v>11851</v>
      </c>
      <c r="F622" s="17">
        <f t="shared" si="25"/>
        <v>74.068750000000009</v>
      </c>
      <c r="G622" s="2">
        <v>16000</v>
      </c>
      <c r="H622" s="2">
        <v>11851</v>
      </c>
    </row>
    <row r="623" spans="1:8" ht="17.100000000000001" customHeight="1" x14ac:dyDescent="0.25">
      <c r="A623" s="4"/>
      <c r="B623" s="15" t="s">
        <v>20</v>
      </c>
      <c r="C623" s="16" t="s">
        <v>21</v>
      </c>
      <c r="D623" s="17">
        <v>8000</v>
      </c>
      <c r="E623" s="17">
        <v>6974</v>
      </c>
      <c r="F623" s="17">
        <f t="shared" si="25"/>
        <v>87.174999999999997</v>
      </c>
      <c r="G623" s="2">
        <v>0</v>
      </c>
      <c r="H623" s="2">
        <v>0</v>
      </c>
    </row>
    <row r="624" spans="1:8" ht="17.100000000000001" customHeight="1" x14ac:dyDescent="0.25">
      <c r="A624" s="4"/>
      <c r="B624" s="15" t="s">
        <v>22</v>
      </c>
      <c r="C624" s="16" t="s">
        <v>23</v>
      </c>
      <c r="D624" s="17">
        <v>4500</v>
      </c>
      <c r="E624" s="17">
        <v>3181</v>
      </c>
      <c r="F624" s="17">
        <f t="shared" si="25"/>
        <v>70.688888888888897</v>
      </c>
      <c r="G624" s="2">
        <v>0</v>
      </c>
      <c r="H624" s="2">
        <v>0</v>
      </c>
    </row>
    <row r="625" spans="1:8" ht="17.100000000000001" customHeight="1" x14ac:dyDescent="0.25">
      <c r="A625" s="4"/>
      <c r="B625" s="15" t="s">
        <v>24</v>
      </c>
      <c r="C625" s="16" t="s">
        <v>25</v>
      </c>
      <c r="D625" s="17">
        <v>3500</v>
      </c>
      <c r="E625" s="17">
        <v>1696</v>
      </c>
      <c r="F625" s="17">
        <f t="shared" si="25"/>
        <v>48.457142857142863</v>
      </c>
      <c r="G625" s="2">
        <v>0</v>
      </c>
      <c r="H625" s="2">
        <v>0</v>
      </c>
    </row>
    <row r="626" spans="1:8" ht="17.100000000000001" customHeight="1" x14ac:dyDescent="0.25">
      <c r="A626" s="4"/>
      <c r="B626" s="15" t="s">
        <v>26</v>
      </c>
      <c r="C626" s="16" t="s">
        <v>27</v>
      </c>
      <c r="D626" s="17">
        <v>139580</v>
      </c>
      <c r="E626" s="17">
        <v>136644</v>
      </c>
      <c r="F626" s="17">
        <f t="shared" si="25"/>
        <v>97.896546783206759</v>
      </c>
      <c r="G626" s="2">
        <v>139580</v>
      </c>
      <c r="H626" s="2">
        <v>136644</v>
      </c>
    </row>
    <row r="627" spans="1:8" ht="17.100000000000001" customHeight="1" x14ac:dyDescent="0.25">
      <c r="A627" s="4"/>
      <c r="B627" s="15" t="s">
        <v>28</v>
      </c>
      <c r="C627" s="16" t="s">
        <v>29</v>
      </c>
      <c r="D627" s="17">
        <v>30000</v>
      </c>
      <c r="E627" s="17">
        <v>29929</v>
      </c>
      <c r="F627" s="17">
        <f t="shared" si="25"/>
        <v>99.763333333333335</v>
      </c>
      <c r="G627" s="2">
        <v>0</v>
      </c>
      <c r="H627" s="2">
        <v>0</v>
      </c>
    </row>
    <row r="628" spans="1:8" ht="17.100000000000001" customHeight="1" x14ac:dyDescent="0.25">
      <c r="A628" s="4"/>
      <c r="B628" s="15" t="s">
        <v>30</v>
      </c>
      <c r="C628" s="16" t="s">
        <v>31</v>
      </c>
      <c r="D628" s="17">
        <v>24000</v>
      </c>
      <c r="E628" s="17">
        <v>21813</v>
      </c>
      <c r="F628" s="17">
        <f t="shared" si="25"/>
        <v>90.887500000000003</v>
      </c>
      <c r="G628" s="2">
        <v>0</v>
      </c>
      <c r="H628" s="2">
        <v>0</v>
      </c>
    </row>
    <row r="629" spans="1:8" ht="17.100000000000001" customHeight="1" x14ac:dyDescent="0.25">
      <c r="A629" s="4"/>
      <c r="B629" s="15" t="s">
        <v>49</v>
      </c>
      <c r="C629" s="16" t="s">
        <v>50</v>
      </c>
      <c r="D629" s="17">
        <v>83500</v>
      </c>
      <c r="E629" s="17">
        <v>83236</v>
      </c>
      <c r="F629" s="17">
        <f t="shared" si="25"/>
        <v>99.683832335329342</v>
      </c>
      <c r="G629" s="2">
        <v>0</v>
      </c>
      <c r="H629" s="2">
        <v>0</v>
      </c>
    </row>
    <row r="630" spans="1:8" ht="17.100000000000001" customHeight="1" x14ac:dyDescent="0.25">
      <c r="A630" s="4"/>
      <c r="B630" s="15" t="s">
        <v>51</v>
      </c>
      <c r="C630" s="16" t="s">
        <v>52</v>
      </c>
      <c r="D630" s="17">
        <v>80</v>
      </c>
      <c r="E630" s="17">
        <v>80</v>
      </c>
      <c r="F630" s="17">
        <f t="shared" si="25"/>
        <v>100</v>
      </c>
      <c r="G630" s="2">
        <v>0</v>
      </c>
      <c r="H630" s="2">
        <v>0</v>
      </c>
    </row>
    <row r="631" spans="1:8" ht="17.100000000000001" customHeight="1" x14ac:dyDescent="0.25">
      <c r="A631" s="4"/>
      <c r="B631" s="15" t="s">
        <v>53</v>
      </c>
      <c r="C631" s="16" t="s">
        <v>54</v>
      </c>
      <c r="D631" s="17">
        <v>2000</v>
      </c>
      <c r="E631" s="17">
        <v>1586</v>
      </c>
      <c r="F631" s="17">
        <f t="shared" si="25"/>
        <v>79.3</v>
      </c>
      <c r="G631" s="2">
        <v>0</v>
      </c>
      <c r="H631" s="2">
        <v>0</v>
      </c>
    </row>
    <row r="632" spans="1:8" ht="17.100000000000001" customHeight="1" x14ac:dyDescent="0.25">
      <c r="A632" s="4"/>
      <c r="B632" s="15" t="s">
        <v>59</v>
      </c>
      <c r="C632" s="16" t="s">
        <v>60</v>
      </c>
      <c r="D632" s="17">
        <v>2000</v>
      </c>
      <c r="E632" s="17">
        <v>0</v>
      </c>
      <c r="F632" s="17">
        <f t="shared" si="25"/>
        <v>0</v>
      </c>
      <c r="G632" s="2">
        <v>2000</v>
      </c>
      <c r="H632" s="2">
        <v>0</v>
      </c>
    </row>
    <row r="633" spans="1:8" ht="17.100000000000001" customHeight="1" x14ac:dyDescent="0.25">
      <c r="A633" s="4"/>
      <c r="B633" s="15" t="s">
        <v>61</v>
      </c>
      <c r="C633" s="16" t="s">
        <v>62</v>
      </c>
      <c r="D633" s="17">
        <v>2000</v>
      </c>
      <c r="E633" s="17">
        <v>0</v>
      </c>
      <c r="F633" s="17">
        <f t="shared" si="25"/>
        <v>0</v>
      </c>
      <c r="G633" s="2">
        <v>0</v>
      </c>
      <c r="H633" s="2">
        <v>0</v>
      </c>
    </row>
    <row r="634" spans="1:8" ht="15.75" customHeight="1" x14ac:dyDescent="0.25">
      <c r="A634" s="4"/>
      <c r="B634" s="26" t="s">
        <v>34</v>
      </c>
      <c r="C634" s="26"/>
      <c r="D634" s="17">
        <f>SUM(G617:G633)</f>
        <v>240201</v>
      </c>
      <c r="E634" s="17">
        <f>SUM(H617:H633)</f>
        <v>210862</v>
      </c>
      <c r="F634" s="17">
        <f t="shared" si="25"/>
        <v>87.785646187984241</v>
      </c>
    </row>
    <row r="635" spans="1:8" ht="17.100000000000001" customHeight="1" x14ac:dyDescent="0.25">
      <c r="A635" s="4"/>
      <c r="B635" s="13" t="s">
        <v>73</v>
      </c>
      <c r="C635" s="14"/>
      <c r="D635" s="14"/>
      <c r="E635" s="14"/>
      <c r="F635" s="14"/>
    </row>
    <row r="636" spans="1:8" ht="17.100000000000001" customHeight="1" x14ac:dyDescent="0.25">
      <c r="A636" s="4"/>
      <c r="B636" s="15" t="s">
        <v>76</v>
      </c>
      <c r="C636" s="16" t="s">
        <v>77</v>
      </c>
      <c r="D636" s="17">
        <v>16656</v>
      </c>
      <c r="E636" s="17">
        <v>16656</v>
      </c>
      <c r="F636" s="17">
        <f>IF(D636=0,0,E636/D636)*100</f>
        <v>100</v>
      </c>
      <c r="G636" s="2">
        <v>16656</v>
      </c>
      <c r="H636" s="2">
        <v>16656</v>
      </c>
    </row>
    <row r="637" spans="1:8" ht="17.100000000000001" customHeight="1" x14ac:dyDescent="0.25">
      <c r="A637" s="4"/>
      <c r="B637" s="15" t="s">
        <v>187</v>
      </c>
      <c r="C637" s="16" t="s">
        <v>188</v>
      </c>
      <c r="D637" s="17">
        <v>16656</v>
      </c>
      <c r="E637" s="17">
        <v>16656</v>
      </c>
      <c r="F637" s="17">
        <f>IF(D637=0,0,E637/D637)*100</f>
        <v>100</v>
      </c>
      <c r="G637" s="2">
        <v>0</v>
      </c>
      <c r="H637" s="2">
        <v>0</v>
      </c>
    </row>
    <row r="638" spans="1:8" ht="17.100000000000001" customHeight="1" x14ac:dyDescent="0.25">
      <c r="A638" s="4"/>
      <c r="B638" s="15" t="s">
        <v>189</v>
      </c>
      <c r="C638" s="16" t="s">
        <v>190</v>
      </c>
      <c r="D638" s="17">
        <v>0</v>
      </c>
      <c r="E638" s="17">
        <v>0</v>
      </c>
      <c r="F638" s="17">
        <f>IF(D638=0,0,E638/D638)*100</f>
        <v>0</v>
      </c>
      <c r="G638" s="2">
        <v>0</v>
      </c>
      <c r="H638" s="2">
        <v>0</v>
      </c>
    </row>
    <row r="639" spans="1:8" ht="15.75" customHeight="1" x14ac:dyDescent="0.25">
      <c r="A639" s="4"/>
      <c r="B639" s="26" t="s">
        <v>90</v>
      </c>
      <c r="C639" s="26"/>
      <c r="D639" s="17">
        <f>SUM(G636:G638)</f>
        <v>16656</v>
      </c>
      <c r="E639" s="17">
        <f>SUM(H636:H638)</f>
        <v>16656</v>
      </c>
      <c r="F639" s="17">
        <f>IF(D639=0,0,E639/D639)*100</f>
        <v>100</v>
      </c>
    </row>
    <row r="640" spans="1:8" ht="15.75" customHeight="1" x14ac:dyDescent="0.25">
      <c r="A640" s="4"/>
      <c r="B640" s="18"/>
      <c r="C640" s="19"/>
      <c r="D640" s="20"/>
      <c r="E640" s="20"/>
      <c r="F640" s="20"/>
    </row>
    <row r="641" spans="1:8" ht="15.75" customHeight="1" x14ac:dyDescent="0.25">
      <c r="A641" s="4"/>
      <c r="B641" s="26" t="s">
        <v>191</v>
      </c>
      <c r="C641" s="26"/>
      <c r="D641" s="17">
        <f>SUM(D634,D639)</f>
        <v>256857</v>
      </c>
      <c r="E641" s="17">
        <f>SUM(E634,E639)</f>
        <v>227518</v>
      </c>
      <c r="F641" s="17">
        <f>IF(D641=0,0,E641/D641)*100</f>
        <v>88.577691088815953</v>
      </c>
    </row>
    <row r="642" spans="1:8" ht="15.75" customHeight="1" x14ac:dyDescent="0.25">
      <c r="A642" s="4"/>
      <c r="B642" s="18"/>
      <c r="C642" s="19"/>
      <c r="D642" s="20"/>
      <c r="E642" s="20"/>
      <c r="F642" s="20"/>
    </row>
    <row r="643" spans="1:8" ht="17.100000000000001" customHeight="1" x14ac:dyDescent="0.25">
      <c r="A643" s="4"/>
      <c r="B643" s="25" t="s">
        <v>192</v>
      </c>
      <c r="C643" s="25"/>
      <c r="D643" s="25"/>
      <c r="E643" s="25"/>
      <c r="F643" s="25"/>
    </row>
    <row r="644" spans="1:8" ht="17.100000000000001" customHeight="1" x14ac:dyDescent="0.25">
      <c r="A644" s="4"/>
      <c r="B644" s="13" t="s">
        <v>13</v>
      </c>
      <c r="C644" s="14"/>
      <c r="D644" s="14"/>
      <c r="E644" s="14"/>
      <c r="F644" s="14"/>
    </row>
    <row r="645" spans="1:8" ht="17.100000000000001" customHeight="1" x14ac:dyDescent="0.25">
      <c r="A645" s="4"/>
      <c r="B645" s="15" t="s">
        <v>26</v>
      </c>
      <c r="C645" s="16" t="s">
        <v>27</v>
      </c>
      <c r="D645" s="17">
        <v>10000</v>
      </c>
      <c r="E645" s="17">
        <v>0</v>
      </c>
      <c r="F645" s="17">
        <f>IF(D645=0,0,E645/D645)*100</f>
        <v>0</v>
      </c>
      <c r="G645" s="2">
        <v>10000</v>
      </c>
      <c r="H645" s="2">
        <v>0</v>
      </c>
    </row>
    <row r="646" spans="1:8" ht="17.100000000000001" customHeight="1" x14ac:dyDescent="0.25">
      <c r="A646" s="4"/>
      <c r="B646" s="15" t="s">
        <v>49</v>
      </c>
      <c r="C646" s="16" t="s">
        <v>50</v>
      </c>
      <c r="D646" s="17">
        <v>10000</v>
      </c>
      <c r="E646" s="17">
        <v>0</v>
      </c>
      <c r="F646" s="17">
        <f>IF(D646=0,0,E646/D646)*100</f>
        <v>0</v>
      </c>
      <c r="G646" s="2">
        <v>0</v>
      </c>
      <c r="H646" s="2">
        <v>0</v>
      </c>
    </row>
    <row r="647" spans="1:8" ht="15.75" customHeight="1" x14ac:dyDescent="0.25">
      <c r="A647" s="4"/>
      <c r="B647" s="26" t="s">
        <v>34</v>
      </c>
      <c r="C647" s="26"/>
      <c r="D647" s="17">
        <f>SUM(G645:G646)</f>
        <v>10000</v>
      </c>
      <c r="E647" s="17">
        <f>SUM(H645:H646)</f>
        <v>0</v>
      </c>
      <c r="F647" s="17">
        <f>IF(D647=0,0,E647/D647)*100</f>
        <v>0</v>
      </c>
    </row>
    <row r="648" spans="1:8" ht="15.75" customHeight="1" x14ac:dyDescent="0.25">
      <c r="A648" s="4"/>
      <c r="B648" s="18"/>
      <c r="C648" s="19"/>
      <c r="D648" s="20"/>
      <c r="E648" s="20"/>
      <c r="F648" s="20"/>
    </row>
    <row r="649" spans="1:8" ht="15.75" customHeight="1" x14ac:dyDescent="0.25">
      <c r="A649" s="4"/>
      <c r="B649" s="26" t="s">
        <v>193</v>
      </c>
      <c r="C649" s="26"/>
      <c r="D649" s="17">
        <f>SUM(D647)</f>
        <v>10000</v>
      </c>
      <c r="E649" s="17">
        <f>SUM(E647)</f>
        <v>0</v>
      </c>
      <c r="F649" s="17">
        <f>IF(D649=0,0,E649/D649)*100</f>
        <v>0</v>
      </c>
    </row>
    <row r="650" spans="1:8" ht="15.75" customHeight="1" x14ac:dyDescent="0.25">
      <c r="A650" s="4"/>
      <c r="B650" s="18"/>
      <c r="C650" s="19"/>
      <c r="D650" s="20"/>
      <c r="E650" s="20"/>
      <c r="F650" s="20"/>
    </row>
    <row r="651" spans="1:8" ht="15.75" customHeight="1" x14ac:dyDescent="0.25">
      <c r="A651" s="4"/>
      <c r="B651" s="26" t="s">
        <v>194</v>
      </c>
      <c r="C651" s="26"/>
      <c r="D651" s="17">
        <f>SUM(D613,D641,D649)</f>
        <v>380867</v>
      </c>
      <c r="E651" s="17">
        <f>SUM(E613,E641,E649)</f>
        <v>329951</v>
      </c>
      <c r="F651" s="17">
        <f>IF(D651=0,0,E651/D651)*100</f>
        <v>86.631553796994751</v>
      </c>
    </row>
    <row r="652" spans="1:8" ht="15.75" customHeight="1" x14ac:dyDescent="0.25">
      <c r="A652" s="4"/>
      <c r="B652" s="18"/>
      <c r="C652" s="19"/>
      <c r="D652" s="20"/>
      <c r="E652" s="20"/>
      <c r="F652" s="20"/>
    </row>
    <row r="653" spans="1:8" ht="15.75" customHeight="1" x14ac:dyDescent="0.25">
      <c r="A653" s="4"/>
      <c r="B653" s="26" t="s">
        <v>195</v>
      </c>
      <c r="C653" s="26"/>
      <c r="D653" s="17">
        <f>SUM(D596,D651)</f>
        <v>1773905</v>
      </c>
      <c r="E653" s="17">
        <f>SUM(E596,E651)</f>
        <v>1538554</v>
      </c>
      <c r="F653" s="17">
        <f>IF(D653=0,0,E653/D653)*100</f>
        <v>86.732604057150752</v>
      </c>
    </row>
    <row r="654" spans="1:8" ht="17.100000000000001" customHeight="1" x14ac:dyDescent="0.25">
      <c r="A654" s="4"/>
      <c r="B654" s="18"/>
      <c r="C654" s="19"/>
      <c r="D654" s="20"/>
      <c r="E654" s="20"/>
      <c r="F654" s="20"/>
    </row>
    <row r="655" spans="1:8" ht="17.100000000000001" customHeight="1" x14ac:dyDescent="0.25">
      <c r="A655" s="4"/>
      <c r="B655" s="18"/>
      <c r="C655" s="19"/>
      <c r="D655" s="20"/>
      <c r="E655" s="20"/>
      <c r="F655" s="20"/>
    </row>
    <row r="656" spans="1:8" ht="17.100000000000001" customHeight="1" x14ac:dyDescent="0.25">
      <c r="A656" s="4"/>
      <c r="B656" s="27" t="s">
        <v>196</v>
      </c>
      <c r="C656" s="27"/>
      <c r="D656" s="27"/>
      <c r="E656" s="27"/>
      <c r="F656" s="27"/>
    </row>
    <row r="657" spans="1:8" ht="17.100000000000001" customHeight="1" x14ac:dyDescent="0.25">
      <c r="A657" s="4"/>
      <c r="B657" s="28" t="s">
        <v>197</v>
      </c>
      <c r="C657" s="28"/>
      <c r="D657" s="28"/>
      <c r="E657" s="28"/>
      <c r="F657" s="28"/>
    </row>
    <row r="658" spans="1:8" ht="17.100000000000001" customHeight="1" x14ac:dyDescent="0.25">
      <c r="A658" s="4"/>
      <c r="B658" s="25" t="s">
        <v>198</v>
      </c>
      <c r="C658" s="25"/>
      <c r="D658" s="25"/>
      <c r="E658" s="25"/>
      <c r="F658" s="25"/>
    </row>
    <row r="659" spans="1:8" ht="17.100000000000001" customHeight="1" x14ac:dyDescent="0.25">
      <c r="A659" s="4"/>
      <c r="B659" s="13" t="s">
        <v>13</v>
      </c>
      <c r="C659" s="14"/>
      <c r="D659" s="14"/>
      <c r="E659" s="14"/>
      <c r="F659" s="14"/>
    </row>
    <row r="660" spans="1:8" ht="17.100000000000001" customHeight="1" x14ac:dyDescent="0.25">
      <c r="A660" s="4"/>
      <c r="B660" s="15" t="s">
        <v>26</v>
      </c>
      <c r="C660" s="16" t="s">
        <v>27</v>
      </c>
      <c r="D660" s="17">
        <v>6555</v>
      </c>
      <c r="E660" s="17">
        <v>6555</v>
      </c>
      <c r="F660" s="17">
        <f>IF(D660=0,0,E660/D660)*100</f>
        <v>100</v>
      </c>
      <c r="G660" s="2">
        <v>6555</v>
      </c>
      <c r="H660" s="2">
        <v>6555</v>
      </c>
    </row>
    <row r="661" spans="1:8" ht="17.100000000000001" customHeight="1" x14ac:dyDescent="0.25">
      <c r="A661" s="4"/>
      <c r="B661" s="15" t="s">
        <v>28</v>
      </c>
      <c r="C661" s="16" t="s">
        <v>29</v>
      </c>
      <c r="D661" s="17">
        <v>6555</v>
      </c>
      <c r="E661" s="17">
        <v>6555</v>
      </c>
      <c r="F661" s="17">
        <f>IF(D661=0,0,E661/D661)*100</f>
        <v>100</v>
      </c>
      <c r="G661" s="2">
        <v>0</v>
      </c>
      <c r="H661" s="2">
        <v>0</v>
      </c>
    </row>
    <row r="662" spans="1:8" ht="15.75" customHeight="1" x14ac:dyDescent="0.25">
      <c r="A662" s="4"/>
      <c r="B662" s="26" t="s">
        <v>34</v>
      </c>
      <c r="C662" s="26"/>
      <c r="D662" s="17">
        <f>SUM(G660:G661)</f>
        <v>6555</v>
      </c>
      <c r="E662" s="17">
        <f>SUM(H660:H661)</f>
        <v>6555</v>
      </c>
      <c r="F662" s="17">
        <f>IF(D662=0,0,E662/D662)*100</f>
        <v>100</v>
      </c>
    </row>
    <row r="663" spans="1:8" ht="15.75" customHeight="1" x14ac:dyDescent="0.25">
      <c r="A663" s="4"/>
      <c r="B663" s="18"/>
      <c r="C663" s="19"/>
      <c r="D663" s="20"/>
      <c r="E663" s="20"/>
      <c r="F663" s="20"/>
    </row>
    <row r="664" spans="1:8" ht="15.75" customHeight="1" x14ac:dyDescent="0.25">
      <c r="A664" s="4"/>
      <c r="B664" s="26" t="s">
        <v>199</v>
      </c>
      <c r="C664" s="26"/>
      <c r="D664" s="17">
        <f>SUM(D662)</f>
        <v>6555</v>
      </c>
      <c r="E664" s="17">
        <f>SUM(E662)</f>
        <v>6555</v>
      </c>
      <c r="F664" s="17">
        <f>IF(D664=0,0,E664/D664)*100</f>
        <v>100</v>
      </c>
    </row>
    <row r="665" spans="1:8" ht="15.75" customHeight="1" x14ac:dyDescent="0.25">
      <c r="A665" s="4"/>
      <c r="B665" s="18"/>
      <c r="C665" s="19"/>
      <c r="D665" s="20"/>
      <c r="E665" s="20"/>
      <c r="F665" s="20"/>
    </row>
    <row r="666" spans="1:8" ht="17.100000000000001" customHeight="1" x14ac:dyDescent="0.25">
      <c r="A666" s="4"/>
      <c r="B666" s="25" t="s">
        <v>200</v>
      </c>
      <c r="C666" s="25"/>
      <c r="D666" s="25"/>
      <c r="E666" s="25"/>
      <c r="F666" s="25"/>
    </row>
    <row r="667" spans="1:8" ht="17.100000000000001" customHeight="1" x14ac:dyDescent="0.25">
      <c r="A667" s="4"/>
      <c r="B667" s="13" t="s">
        <v>13</v>
      </c>
      <c r="C667" s="14"/>
      <c r="D667" s="14"/>
      <c r="E667" s="14"/>
      <c r="F667" s="14"/>
    </row>
    <row r="668" spans="1:8" ht="17.100000000000001" customHeight="1" x14ac:dyDescent="0.25">
      <c r="A668" s="4"/>
      <c r="B668" s="15" t="s">
        <v>14</v>
      </c>
      <c r="C668" s="16" t="s">
        <v>15</v>
      </c>
      <c r="D668" s="17">
        <v>20525</v>
      </c>
      <c r="E668" s="17">
        <v>20525</v>
      </c>
      <c r="F668" s="17">
        <f t="shared" ref="F668:F679" si="26">IF(D668=0,0,E668/D668)*100</f>
        <v>100</v>
      </c>
      <c r="G668" s="2">
        <v>20525</v>
      </c>
      <c r="H668" s="2">
        <v>20525</v>
      </c>
    </row>
    <row r="669" spans="1:8" ht="17.100000000000001" customHeight="1" x14ac:dyDescent="0.25">
      <c r="A669" s="4"/>
      <c r="B669" s="15" t="s">
        <v>16</v>
      </c>
      <c r="C669" s="16" t="s">
        <v>17</v>
      </c>
      <c r="D669" s="17">
        <v>20525</v>
      </c>
      <c r="E669" s="17">
        <v>20525</v>
      </c>
      <c r="F669" s="17">
        <f t="shared" si="26"/>
        <v>100</v>
      </c>
      <c r="G669" s="2">
        <v>0</v>
      </c>
      <c r="H669" s="2">
        <v>0</v>
      </c>
    </row>
    <row r="670" spans="1:8" ht="17.100000000000001" customHeight="1" x14ac:dyDescent="0.25">
      <c r="A670" s="4"/>
      <c r="B670" s="15" t="s">
        <v>39</v>
      </c>
      <c r="C670" s="16" t="s">
        <v>40</v>
      </c>
      <c r="D670" s="17">
        <v>600</v>
      </c>
      <c r="E670" s="17">
        <v>402</v>
      </c>
      <c r="F670" s="17">
        <f t="shared" si="26"/>
        <v>67</v>
      </c>
      <c r="G670" s="2">
        <v>600</v>
      </c>
      <c r="H670" s="2">
        <v>402</v>
      </c>
    </row>
    <row r="671" spans="1:8" ht="17.100000000000001" customHeight="1" x14ac:dyDescent="0.25">
      <c r="A671" s="4"/>
      <c r="B671" s="15" t="s">
        <v>43</v>
      </c>
      <c r="C671" s="16" t="s">
        <v>44</v>
      </c>
      <c r="D671" s="17">
        <v>600</v>
      </c>
      <c r="E671" s="17">
        <v>402</v>
      </c>
      <c r="F671" s="17">
        <f t="shared" si="26"/>
        <v>67</v>
      </c>
      <c r="G671" s="2">
        <v>0</v>
      </c>
      <c r="H671" s="2">
        <v>0</v>
      </c>
    </row>
    <row r="672" spans="1:8" ht="17.100000000000001" customHeight="1" x14ac:dyDescent="0.25">
      <c r="A672" s="4"/>
      <c r="B672" s="15" t="s">
        <v>18</v>
      </c>
      <c r="C672" s="16" t="s">
        <v>19</v>
      </c>
      <c r="D672" s="17">
        <v>4963</v>
      </c>
      <c r="E672" s="17">
        <v>3980</v>
      </c>
      <c r="F672" s="17">
        <f t="shared" si="26"/>
        <v>80.19343139230304</v>
      </c>
      <c r="G672" s="2">
        <v>4963</v>
      </c>
      <c r="H672" s="2">
        <v>3980</v>
      </c>
    </row>
    <row r="673" spans="1:8" ht="17.100000000000001" customHeight="1" x14ac:dyDescent="0.25">
      <c r="A673" s="4"/>
      <c r="B673" s="15" t="s">
        <v>20</v>
      </c>
      <c r="C673" s="16" t="s">
        <v>21</v>
      </c>
      <c r="D673" s="17">
        <v>2406</v>
      </c>
      <c r="E673" s="17">
        <v>2406</v>
      </c>
      <c r="F673" s="17">
        <f t="shared" si="26"/>
        <v>100</v>
      </c>
      <c r="G673" s="2">
        <v>0</v>
      </c>
      <c r="H673" s="2">
        <v>0</v>
      </c>
    </row>
    <row r="674" spans="1:8" ht="17.100000000000001" customHeight="1" x14ac:dyDescent="0.25">
      <c r="A674" s="4"/>
      <c r="B674" s="15" t="s">
        <v>22</v>
      </c>
      <c r="C674" s="16" t="s">
        <v>23</v>
      </c>
      <c r="D674" s="17">
        <v>1057</v>
      </c>
      <c r="E674" s="17">
        <v>994</v>
      </c>
      <c r="F674" s="17">
        <f t="shared" si="26"/>
        <v>94.039735099337747</v>
      </c>
      <c r="G674" s="2">
        <v>0</v>
      </c>
      <c r="H674" s="2">
        <v>0</v>
      </c>
    </row>
    <row r="675" spans="1:8" ht="17.100000000000001" customHeight="1" x14ac:dyDescent="0.25">
      <c r="A675" s="4"/>
      <c r="B675" s="15" t="s">
        <v>24</v>
      </c>
      <c r="C675" s="16" t="s">
        <v>25</v>
      </c>
      <c r="D675" s="17">
        <v>1500</v>
      </c>
      <c r="E675" s="17">
        <v>580</v>
      </c>
      <c r="F675" s="17">
        <f t="shared" si="26"/>
        <v>38.666666666666664</v>
      </c>
      <c r="G675" s="2">
        <v>0</v>
      </c>
      <c r="H675" s="2">
        <v>0</v>
      </c>
    </row>
    <row r="676" spans="1:8" ht="17.100000000000001" customHeight="1" x14ac:dyDescent="0.25">
      <c r="A676" s="4"/>
      <c r="B676" s="15" t="s">
        <v>26</v>
      </c>
      <c r="C676" s="16" t="s">
        <v>27</v>
      </c>
      <c r="D676" s="17">
        <v>512</v>
      </c>
      <c r="E676" s="17">
        <v>512</v>
      </c>
      <c r="F676" s="17">
        <f t="shared" si="26"/>
        <v>100</v>
      </c>
      <c r="G676" s="2">
        <v>512</v>
      </c>
      <c r="H676" s="2">
        <v>512</v>
      </c>
    </row>
    <row r="677" spans="1:8" ht="17.100000000000001" customHeight="1" x14ac:dyDescent="0.25">
      <c r="A677" s="4"/>
      <c r="B677" s="15" t="s">
        <v>28</v>
      </c>
      <c r="C677" s="16" t="s">
        <v>29</v>
      </c>
      <c r="D677" s="17">
        <v>512</v>
      </c>
      <c r="E677" s="17">
        <v>512</v>
      </c>
      <c r="F677" s="17">
        <f t="shared" si="26"/>
        <v>100</v>
      </c>
      <c r="G677" s="2">
        <v>0</v>
      </c>
      <c r="H677" s="2">
        <v>0</v>
      </c>
    </row>
    <row r="678" spans="1:8" ht="17.100000000000001" customHeight="1" x14ac:dyDescent="0.25">
      <c r="A678" s="4"/>
      <c r="B678" s="15" t="s">
        <v>49</v>
      </c>
      <c r="C678" s="16" t="s">
        <v>50</v>
      </c>
      <c r="D678" s="17">
        <v>0</v>
      </c>
      <c r="E678" s="17">
        <v>0</v>
      </c>
      <c r="F678" s="17">
        <f t="shared" si="26"/>
        <v>0</v>
      </c>
      <c r="G678" s="2">
        <v>0</v>
      </c>
      <c r="H678" s="2">
        <v>0</v>
      </c>
    </row>
    <row r="679" spans="1:8" ht="15.75" customHeight="1" x14ac:dyDescent="0.25">
      <c r="A679" s="4"/>
      <c r="B679" s="26" t="s">
        <v>34</v>
      </c>
      <c r="C679" s="26"/>
      <c r="D679" s="17">
        <f>SUM(G668:G678)</f>
        <v>26600</v>
      </c>
      <c r="E679" s="17">
        <f>SUM(H668:H678)</f>
        <v>25419</v>
      </c>
      <c r="F679" s="17">
        <f t="shared" si="26"/>
        <v>95.560150375939841</v>
      </c>
    </row>
    <row r="680" spans="1:8" ht="17.100000000000001" customHeight="1" x14ac:dyDescent="0.25">
      <c r="A680" s="4"/>
      <c r="B680" s="13" t="s">
        <v>73</v>
      </c>
      <c r="C680" s="14"/>
      <c r="D680" s="14"/>
      <c r="E680" s="14"/>
      <c r="F680" s="14"/>
    </row>
    <row r="681" spans="1:8" ht="17.100000000000001" customHeight="1" x14ac:dyDescent="0.25">
      <c r="A681" s="4"/>
      <c r="B681" s="15" t="s">
        <v>74</v>
      </c>
      <c r="C681" s="16" t="s">
        <v>75</v>
      </c>
      <c r="D681" s="17">
        <v>17976</v>
      </c>
      <c r="E681" s="17">
        <v>17976</v>
      </c>
      <c r="F681" s="17">
        <f>IF(D681=0,0,E681/D681)*100</f>
        <v>100</v>
      </c>
      <c r="G681" s="2">
        <v>17976</v>
      </c>
      <c r="H681" s="2">
        <v>17976</v>
      </c>
    </row>
    <row r="682" spans="1:8" ht="15.75" customHeight="1" x14ac:dyDescent="0.25">
      <c r="A682" s="4"/>
      <c r="B682" s="26" t="s">
        <v>90</v>
      </c>
      <c r="C682" s="26"/>
      <c r="D682" s="17">
        <f>SUM(G681)</f>
        <v>17976</v>
      </c>
      <c r="E682" s="17">
        <f>SUM(H681)</f>
        <v>17976</v>
      </c>
      <c r="F682" s="17">
        <f>IF(D682=0,0,E682/D682)*100</f>
        <v>100</v>
      </c>
    </row>
    <row r="683" spans="1:8" ht="15.75" customHeight="1" x14ac:dyDescent="0.25">
      <c r="A683" s="4"/>
      <c r="B683" s="18"/>
      <c r="C683" s="19"/>
      <c r="D683" s="20"/>
      <c r="E683" s="20"/>
      <c r="F683" s="20"/>
    </row>
    <row r="684" spans="1:8" ht="15.75" customHeight="1" x14ac:dyDescent="0.25">
      <c r="A684" s="4"/>
      <c r="B684" s="26" t="s">
        <v>201</v>
      </c>
      <c r="C684" s="26"/>
      <c r="D684" s="17">
        <f>SUM(D679,D682)</f>
        <v>44576</v>
      </c>
      <c r="E684" s="17">
        <f>SUM(E679,E682)</f>
        <v>43395</v>
      </c>
      <c r="F684" s="17">
        <f>IF(D684=0,0,E684/D684)*100</f>
        <v>97.350592246949034</v>
      </c>
    </row>
    <row r="685" spans="1:8" ht="15.75" customHeight="1" x14ac:dyDescent="0.25">
      <c r="A685" s="4"/>
      <c r="B685" s="18"/>
      <c r="C685" s="19"/>
      <c r="D685" s="20"/>
      <c r="E685" s="20"/>
      <c r="F685" s="20"/>
    </row>
    <row r="686" spans="1:8" ht="15.75" customHeight="1" x14ac:dyDescent="0.25">
      <c r="A686" s="4"/>
      <c r="B686" s="26" t="s">
        <v>202</v>
      </c>
      <c r="C686" s="26"/>
      <c r="D686" s="17">
        <f>SUM(D664,D684)</f>
        <v>51131</v>
      </c>
      <c r="E686" s="17">
        <f>SUM(E664,E684)</f>
        <v>49950</v>
      </c>
      <c r="F686" s="17">
        <f>IF(D686=0,0,E686/D686)*100</f>
        <v>97.690246621423398</v>
      </c>
    </row>
    <row r="687" spans="1:8" ht="15.75" customHeight="1" x14ac:dyDescent="0.25">
      <c r="A687" s="4"/>
      <c r="B687" s="18"/>
      <c r="C687" s="19"/>
      <c r="D687" s="20"/>
      <c r="E687" s="20"/>
      <c r="F687" s="20"/>
    </row>
    <row r="688" spans="1:8" ht="17.100000000000001" customHeight="1" x14ac:dyDescent="0.25">
      <c r="A688" s="4"/>
      <c r="B688" s="28" t="s">
        <v>203</v>
      </c>
      <c r="C688" s="28"/>
      <c r="D688" s="28"/>
      <c r="E688" s="28"/>
      <c r="F688" s="28"/>
    </row>
    <row r="689" spans="1:8" ht="17.100000000000001" customHeight="1" x14ac:dyDescent="0.25">
      <c r="A689" s="4"/>
      <c r="B689" s="25" t="s">
        <v>204</v>
      </c>
      <c r="C689" s="25"/>
      <c r="D689" s="25"/>
      <c r="E689" s="25"/>
      <c r="F689" s="25"/>
    </row>
    <row r="690" spans="1:8" ht="17.100000000000001" customHeight="1" x14ac:dyDescent="0.25">
      <c r="A690" s="4"/>
      <c r="B690" s="13" t="s">
        <v>69</v>
      </c>
      <c r="C690" s="14"/>
      <c r="D690" s="14"/>
      <c r="E690" s="14"/>
      <c r="F690" s="14"/>
    </row>
    <row r="691" spans="1:8" ht="17.100000000000001" customHeight="1" x14ac:dyDescent="0.25">
      <c r="A691" s="4"/>
      <c r="B691" s="15" t="s">
        <v>205</v>
      </c>
      <c r="C691" s="16" t="s">
        <v>206</v>
      </c>
      <c r="D691" s="17">
        <v>169450</v>
      </c>
      <c r="E691" s="17">
        <v>169450</v>
      </c>
      <c r="F691" s="17">
        <f>IF(D691=0,0,E691/D691)*100</f>
        <v>100</v>
      </c>
      <c r="G691" s="2">
        <v>169450</v>
      </c>
      <c r="H691" s="2">
        <v>169450</v>
      </c>
    </row>
    <row r="692" spans="1:8" ht="15.75" customHeight="1" x14ac:dyDescent="0.25">
      <c r="A692" s="4"/>
      <c r="B692" s="26" t="s">
        <v>72</v>
      </c>
      <c r="C692" s="26"/>
      <c r="D692" s="17">
        <f>SUM(G691)</f>
        <v>169450</v>
      </c>
      <c r="E692" s="17">
        <f>SUM(H691)</f>
        <v>169450</v>
      </c>
      <c r="F692" s="17">
        <f>IF(D692=0,0,E692/D692)*100</f>
        <v>100</v>
      </c>
    </row>
    <row r="693" spans="1:8" ht="17.100000000000001" customHeight="1" x14ac:dyDescent="0.25">
      <c r="A693" s="4"/>
      <c r="B693" s="13" t="s">
        <v>73</v>
      </c>
      <c r="C693" s="14"/>
      <c r="D693" s="14"/>
      <c r="E693" s="14"/>
      <c r="F693" s="14"/>
    </row>
    <row r="694" spans="1:8" ht="17.100000000000001" customHeight="1" x14ac:dyDescent="0.25">
      <c r="A694" s="4"/>
      <c r="B694" s="15" t="s">
        <v>74</v>
      </c>
      <c r="C694" s="16" t="s">
        <v>75</v>
      </c>
      <c r="D694" s="17">
        <v>0</v>
      </c>
      <c r="E694" s="17">
        <v>0</v>
      </c>
      <c r="F694" s="17">
        <f>IF(D694=0,0,E694/D694)*100</f>
        <v>0</v>
      </c>
      <c r="G694" s="2">
        <v>0</v>
      </c>
      <c r="H694" s="2">
        <v>0</v>
      </c>
    </row>
    <row r="695" spans="1:8" ht="17.100000000000001" customHeight="1" x14ac:dyDescent="0.25">
      <c r="A695" s="4"/>
      <c r="B695" s="15" t="s">
        <v>76</v>
      </c>
      <c r="C695" s="16" t="s">
        <v>77</v>
      </c>
      <c r="D695" s="17">
        <v>13000</v>
      </c>
      <c r="E695" s="17">
        <v>13000</v>
      </c>
      <c r="F695" s="17">
        <f>IF(D695=0,0,E695/D695)*100</f>
        <v>100</v>
      </c>
      <c r="G695" s="2">
        <v>13000</v>
      </c>
      <c r="H695" s="2">
        <v>13000</v>
      </c>
    </row>
    <row r="696" spans="1:8" ht="17.100000000000001" customHeight="1" x14ac:dyDescent="0.25">
      <c r="A696" s="4"/>
      <c r="B696" s="15" t="s">
        <v>82</v>
      </c>
      <c r="C696" s="16" t="s">
        <v>83</v>
      </c>
      <c r="D696" s="17">
        <v>13000</v>
      </c>
      <c r="E696" s="17">
        <v>13000</v>
      </c>
      <c r="F696" s="17">
        <f>IF(D696=0,0,E696/D696)*100</f>
        <v>100</v>
      </c>
      <c r="G696" s="2">
        <v>0</v>
      </c>
      <c r="H696" s="2">
        <v>0</v>
      </c>
    </row>
    <row r="697" spans="1:8" ht="15.75" customHeight="1" x14ac:dyDescent="0.25">
      <c r="A697" s="4"/>
      <c r="B697" s="26" t="s">
        <v>90</v>
      </c>
      <c r="C697" s="26"/>
      <c r="D697" s="17">
        <f>SUM(G694:G696)</f>
        <v>13000</v>
      </c>
      <c r="E697" s="17">
        <f>SUM(H694:H696)</f>
        <v>13000</v>
      </c>
      <c r="F697" s="17">
        <f>IF(D697=0,0,E697/D697)*100</f>
        <v>100</v>
      </c>
    </row>
    <row r="698" spans="1:8" ht="15.75" customHeight="1" x14ac:dyDescent="0.25">
      <c r="A698" s="4"/>
      <c r="B698" s="18"/>
      <c r="C698" s="19"/>
      <c r="D698" s="20"/>
      <c r="E698" s="20"/>
      <c r="F698" s="20"/>
    </row>
    <row r="699" spans="1:8" ht="15.75" customHeight="1" x14ac:dyDescent="0.25">
      <c r="A699" s="4"/>
      <c r="B699" s="26" t="s">
        <v>207</v>
      </c>
      <c r="C699" s="26"/>
      <c r="D699" s="17">
        <f>SUM(D692,D697)</f>
        <v>182450</v>
      </c>
      <c r="E699" s="17">
        <f>SUM(E692,E697)</f>
        <v>182450</v>
      </c>
      <c r="F699" s="17">
        <f>IF(D699=0,0,E699/D699)*100</f>
        <v>100</v>
      </c>
    </row>
    <row r="700" spans="1:8" ht="15.75" customHeight="1" x14ac:dyDescent="0.25">
      <c r="A700" s="4"/>
      <c r="B700" s="18"/>
      <c r="C700" s="19"/>
      <c r="D700" s="20"/>
      <c r="E700" s="20"/>
      <c r="F700" s="20"/>
    </row>
    <row r="701" spans="1:8" ht="17.100000000000001" customHeight="1" x14ac:dyDescent="0.25">
      <c r="A701" s="4"/>
      <c r="B701" s="25" t="s">
        <v>208</v>
      </c>
      <c r="C701" s="25"/>
      <c r="D701" s="25"/>
      <c r="E701" s="25"/>
      <c r="F701" s="25"/>
    </row>
    <row r="702" spans="1:8" ht="17.100000000000001" customHeight="1" x14ac:dyDescent="0.25">
      <c r="A702" s="4"/>
      <c r="B702" s="13" t="s">
        <v>13</v>
      </c>
      <c r="C702" s="14"/>
      <c r="D702" s="14"/>
      <c r="E702" s="14"/>
      <c r="F702" s="14"/>
    </row>
    <row r="703" spans="1:8" ht="17.100000000000001" customHeight="1" x14ac:dyDescent="0.25">
      <c r="A703" s="4"/>
      <c r="B703" s="15" t="s">
        <v>26</v>
      </c>
      <c r="C703" s="16" t="s">
        <v>27</v>
      </c>
      <c r="D703" s="17">
        <v>40000</v>
      </c>
      <c r="E703" s="17">
        <v>0</v>
      </c>
      <c r="F703" s="17">
        <f>IF(D703=0,0,E703/D703)*100</f>
        <v>0</v>
      </c>
      <c r="G703" s="2">
        <v>40000</v>
      </c>
      <c r="H703" s="2">
        <v>0</v>
      </c>
    </row>
    <row r="704" spans="1:8" ht="17.100000000000001" customHeight="1" x14ac:dyDescent="0.25">
      <c r="A704" s="4"/>
      <c r="B704" s="15" t="s">
        <v>28</v>
      </c>
      <c r="C704" s="16" t="s">
        <v>29</v>
      </c>
      <c r="D704" s="17">
        <v>20000</v>
      </c>
      <c r="E704" s="17">
        <v>0</v>
      </c>
      <c r="F704" s="17">
        <f>IF(D704=0,0,E704/D704)*100</f>
        <v>0</v>
      </c>
      <c r="G704" s="2">
        <v>0</v>
      </c>
      <c r="H704" s="2">
        <v>0</v>
      </c>
    </row>
    <row r="705" spans="1:8" ht="17.100000000000001" customHeight="1" x14ac:dyDescent="0.25">
      <c r="A705" s="4"/>
      <c r="B705" s="15" t="s">
        <v>49</v>
      </c>
      <c r="C705" s="16" t="s">
        <v>50</v>
      </c>
      <c r="D705" s="17">
        <v>20000</v>
      </c>
      <c r="E705" s="17">
        <v>0</v>
      </c>
      <c r="F705" s="17">
        <f>IF(D705=0,0,E705/D705)*100</f>
        <v>0</v>
      </c>
      <c r="G705" s="2">
        <v>0</v>
      </c>
      <c r="H705" s="2">
        <v>0</v>
      </c>
    </row>
    <row r="706" spans="1:8" ht="15.75" customHeight="1" x14ac:dyDescent="0.25">
      <c r="A706" s="4"/>
      <c r="B706" s="26" t="s">
        <v>34</v>
      </c>
      <c r="C706" s="26"/>
      <c r="D706" s="17">
        <f>SUM(G703:G705)</f>
        <v>40000</v>
      </c>
      <c r="E706" s="17">
        <f>SUM(H703:H705)</f>
        <v>0</v>
      </c>
      <c r="F706" s="17">
        <f>IF(D706=0,0,E706/D706)*100</f>
        <v>0</v>
      </c>
    </row>
    <row r="707" spans="1:8" ht="17.100000000000001" customHeight="1" x14ac:dyDescent="0.25">
      <c r="A707" s="4"/>
      <c r="B707" s="13" t="s">
        <v>73</v>
      </c>
      <c r="C707" s="14"/>
      <c r="D707" s="14"/>
      <c r="E707" s="14"/>
      <c r="F707" s="14"/>
    </row>
    <row r="708" spans="1:8" ht="17.100000000000001" customHeight="1" x14ac:dyDescent="0.25">
      <c r="A708" s="4"/>
      <c r="B708" s="15" t="s">
        <v>74</v>
      </c>
      <c r="C708" s="16" t="s">
        <v>75</v>
      </c>
      <c r="D708" s="17">
        <v>0</v>
      </c>
      <c r="E708" s="17">
        <v>0</v>
      </c>
      <c r="F708" s="17">
        <f>IF(D708=0,0,E708/D708)*100</f>
        <v>0</v>
      </c>
      <c r="G708" s="2">
        <v>0</v>
      </c>
      <c r="H708" s="2">
        <v>0</v>
      </c>
    </row>
    <row r="709" spans="1:8" ht="15.75" customHeight="1" x14ac:dyDescent="0.25">
      <c r="A709" s="4"/>
      <c r="B709" s="26" t="s">
        <v>90</v>
      </c>
      <c r="C709" s="26"/>
      <c r="D709" s="17">
        <f>SUM(G708)</f>
        <v>0</v>
      </c>
      <c r="E709" s="17">
        <f>SUM(H708)</f>
        <v>0</v>
      </c>
      <c r="F709" s="17">
        <f>IF(D709=0,0,E709/D709)*100</f>
        <v>0</v>
      </c>
    </row>
    <row r="710" spans="1:8" ht="15.75" customHeight="1" x14ac:dyDescent="0.25">
      <c r="A710" s="4"/>
      <c r="B710" s="18"/>
      <c r="C710" s="19"/>
      <c r="D710" s="20"/>
      <c r="E710" s="20"/>
      <c r="F710" s="20"/>
    </row>
    <row r="711" spans="1:8" ht="15.75" customHeight="1" x14ac:dyDescent="0.25">
      <c r="A711" s="4"/>
      <c r="B711" s="26" t="s">
        <v>209</v>
      </c>
      <c r="C711" s="26"/>
      <c r="D711" s="17">
        <f>SUM(D706,D709)</f>
        <v>40000</v>
      </c>
      <c r="E711" s="17">
        <f>SUM(E706,E709)</f>
        <v>0</v>
      </c>
      <c r="F711" s="17">
        <f>IF(D711=0,0,E711/D711)*100</f>
        <v>0</v>
      </c>
    </row>
    <row r="712" spans="1:8" ht="15.75" customHeight="1" x14ac:dyDescent="0.25">
      <c r="A712" s="4"/>
      <c r="B712" s="18"/>
      <c r="C712" s="19"/>
      <c r="D712" s="20"/>
      <c r="E712" s="20"/>
      <c r="F712" s="20"/>
    </row>
    <row r="713" spans="1:8" ht="15.75" customHeight="1" x14ac:dyDescent="0.25">
      <c r="A713" s="4"/>
      <c r="B713" s="26" t="s">
        <v>210</v>
      </c>
      <c r="C713" s="26"/>
      <c r="D713" s="17">
        <f>SUM(D699,D711)</f>
        <v>222450</v>
      </c>
      <c r="E713" s="17">
        <f>SUM(E699,E711)</f>
        <v>182450</v>
      </c>
      <c r="F713" s="17">
        <f>IF(D713=0,0,E713/D713)*100</f>
        <v>82.018431108114186</v>
      </c>
    </row>
    <row r="714" spans="1:8" ht="15.75" customHeight="1" x14ac:dyDescent="0.25">
      <c r="A714" s="4"/>
      <c r="B714" s="18"/>
      <c r="C714" s="19"/>
      <c r="D714" s="20"/>
      <c r="E714" s="20"/>
      <c r="F714" s="20"/>
    </row>
    <row r="715" spans="1:8" ht="15.75" customHeight="1" x14ac:dyDescent="0.25">
      <c r="A715" s="4"/>
      <c r="B715" s="26" t="s">
        <v>211</v>
      </c>
      <c r="C715" s="26"/>
      <c r="D715" s="17">
        <f>SUM(D686,D713)</f>
        <v>273581</v>
      </c>
      <c r="E715" s="17">
        <f>SUM(E686,E713)</f>
        <v>232400</v>
      </c>
      <c r="F715" s="17">
        <f>IF(D715=0,0,E715/D715)*100</f>
        <v>84.947419594196958</v>
      </c>
    </row>
    <row r="716" spans="1:8" ht="9.75" customHeight="1" x14ac:dyDescent="0.25">
      <c r="A716" s="4"/>
      <c r="B716" s="18"/>
      <c r="C716" s="19"/>
      <c r="D716" s="20"/>
      <c r="E716" s="20"/>
      <c r="F716" s="20"/>
    </row>
    <row r="717" spans="1:8" ht="16.5" hidden="1" customHeight="1" x14ac:dyDescent="0.25">
      <c r="A717" s="4"/>
      <c r="B717" s="18"/>
      <c r="C717" s="19"/>
      <c r="D717" s="20"/>
      <c r="E717" s="20"/>
      <c r="F717" s="20"/>
    </row>
    <row r="718" spans="1:8" ht="17.100000000000001" customHeight="1" x14ac:dyDescent="0.25">
      <c r="A718" s="4"/>
      <c r="B718" s="27" t="s">
        <v>212</v>
      </c>
      <c r="C718" s="27"/>
      <c r="D718" s="27"/>
      <c r="E718" s="27"/>
      <c r="F718" s="27"/>
    </row>
    <row r="719" spans="1:8" ht="17.100000000000001" customHeight="1" x14ac:dyDescent="0.25">
      <c r="A719" s="4"/>
      <c r="B719" s="28" t="s">
        <v>213</v>
      </c>
      <c r="C719" s="28"/>
      <c r="D719" s="28"/>
      <c r="E719" s="28"/>
      <c r="F719" s="28"/>
    </row>
    <row r="720" spans="1:8" ht="17.100000000000001" customHeight="1" x14ac:dyDescent="0.25">
      <c r="A720" s="4"/>
      <c r="B720" s="25" t="s">
        <v>214</v>
      </c>
      <c r="C720" s="25"/>
      <c r="D720" s="25"/>
      <c r="E720" s="25"/>
      <c r="F720" s="25"/>
    </row>
    <row r="721" spans="1:8" ht="17.100000000000001" customHeight="1" x14ac:dyDescent="0.25">
      <c r="A721" s="4"/>
      <c r="B721" s="13" t="s">
        <v>13</v>
      </c>
      <c r="C721" s="14"/>
      <c r="D721" s="14"/>
      <c r="E721" s="14"/>
      <c r="F721" s="14"/>
    </row>
    <row r="722" spans="1:8" ht="17.100000000000001" customHeight="1" x14ac:dyDescent="0.25">
      <c r="A722" s="4"/>
      <c r="B722" s="15" t="s">
        <v>26</v>
      </c>
      <c r="C722" s="16" t="s">
        <v>27</v>
      </c>
      <c r="D722" s="17">
        <v>92284</v>
      </c>
      <c r="E722" s="17">
        <v>1188</v>
      </c>
      <c r="F722" s="17">
        <f>IF(D722=0,0,E722/D722)*100</f>
        <v>1.287330414806467</v>
      </c>
      <c r="G722" s="2">
        <v>92284</v>
      </c>
      <c r="H722" s="2">
        <v>1188</v>
      </c>
    </row>
    <row r="723" spans="1:8" ht="17.100000000000001" customHeight="1" x14ac:dyDescent="0.25">
      <c r="A723" s="4"/>
      <c r="B723" s="15" t="s">
        <v>49</v>
      </c>
      <c r="C723" s="16" t="s">
        <v>50</v>
      </c>
      <c r="D723" s="17">
        <v>92284</v>
      </c>
      <c r="E723" s="17">
        <v>1188</v>
      </c>
      <c r="F723" s="17">
        <f>IF(D723=0,0,E723/D723)*100</f>
        <v>1.287330414806467</v>
      </c>
      <c r="G723" s="2">
        <v>0</v>
      </c>
      <c r="H723" s="2">
        <v>0</v>
      </c>
    </row>
    <row r="724" spans="1:8" ht="15.75" customHeight="1" x14ac:dyDescent="0.25">
      <c r="A724" s="4"/>
      <c r="B724" s="26" t="s">
        <v>34</v>
      </c>
      <c r="C724" s="26"/>
      <c r="D724" s="17">
        <f>SUM(G722:G723)</f>
        <v>92284</v>
      </c>
      <c r="E724" s="17">
        <f>SUM(H722:H723)</f>
        <v>1188</v>
      </c>
      <c r="F724" s="17">
        <f>IF(D724=0,0,E724/D724)*100</f>
        <v>1.287330414806467</v>
      </c>
    </row>
    <row r="725" spans="1:8" ht="15.75" customHeight="1" x14ac:dyDescent="0.25">
      <c r="A725" s="4"/>
      <c r="B725" s="18"/>
      <c r="C725" s="19"/>
      <c r="D725" s="20"/>
      <c r="E725" s="20"/>
      <c r="F725" s="20"/>
    </row>
    <row r="726" spans="1:8" ht="15.75" customHeight="1" x14ac:dyDescent="0.25">
      <c r="A726" s="4"/>
      <c r="B726" s="26" t="s">
        <v>215</v>
      </c>
      <c r="C726" s="26"/>
      <c r="D726" s="17">
        <f>SUM(D724)</f>
        <v>92284</v>
      </c>
      <c r="E726" s="17">
        <f>SUM(E724)</f>
        <v>1188</v>
      </c>
      <c r="F726" s="17">
        <f>IF(D726=0,0,E726/D726)*100</f>
        <v>1.287330414806467</v>
      </c>
    </row>
    <row r="727" spans="1:8" ht="9" customHeight="1" x14ac:dyDescent="0.25">
      <c r="A727" s="4"/>
      <c r="B727" s="18"/>
      <c r="C727" s="19"/>
      <c r="D727" s="20"/>
      <c r="E727" s="20"/>
      <c r="F727" s="20"/>
    </row>
    <row r="728" spans="1:8" ht="17.100000000000001" customHeight="1" x14ac:dyDescent="0.25">
      <c r="A728" s="4"/>
      <c r="B728" s="25" t="s">
        <v>216</v>
      </c>
      <c r="C728" s="25"/>
      <c r="D728" s="25"/>
      <c r="E728" s="25"/>
      <c r="F728" s="25"/>
    </row>
    <row r="729" spans="1:8" ht="17.100000000000001" customHeight="1" x14ac:dyDescent="0.25">
      <c r="A729" s="4"/>
      <c r="B729" s="13" t="s">
        <v>13</v>
      </c>
      <c r="C729" s="14"/>
      <c r="D729" s="14"/>
      <c r="E729" s="14"/>
      <c r="F729" s="14"/>
    </row>
    <row r="730" spans="1:8" ht="17.100000000000001" customHeight="1" x14ac:dyDescent="0.25">
      <c r="A730" s="4"/>
      <c r="B730" s="15" t="s">
        <v>26</v>
      </c>
      <c r="C730" s="16" t="s">
        <v>27</v>
      </c>
      <c r="D730" s="17">
        <v>6939</v>
      </c>
      <c r="E730" s="17">
        <v>6939</v>
      </c>
      <c r="F730" s="17">
        <f>IF(D730=0,0,E730/D730)*100</f>
        <v>100</v>
      </c>
      <c r="G730" s="2">
        <v>6939</v>
      </c>
      <c r="H730" s="2">
        <v>6939</v>
      </c>
    </row>
    <row r="731" spans="1:8" ht="17.100000000000001" customHeight="1" x14ac:dyDescent="0.25">
      <c r="A731" s="4"/>
      <c r="B731" s="15" t="s">
        <v>28</v>
      </c>
      <c r="C731" s="16" t="s">
        <v>29</v>
      </c>
      <c r="D731" s="17">
        <v>2984</v>
      </c>
      <c r="E731" s="17">
        <v>2984</v>
      </c>
      <c r="F731" s="17">
        <f>IF(D731=0,0,E731/D731)*100</f>
        <v>100</v>
      </c>
      <c r="G731" s="2">
        <v>0</v>
      </c>
      <c r="H731" s="2">
        <v>0</v>
      </c>
    </row>
    <row r="732" spans="1:8" ht="17.100000000000001" customHeight="1" x14ac:dyDescent="0.25">
      <c r="A732" s="4"/>
      <c r="B732" s="15" t="s">
        <v>49</v>
      </c>
      <c r="C732" s="16" t="s">
        <v>50</v>
      </c>
      <c r="D732" s="17">
        <v>3955</v>
      </c>
      <c r="E732" s="17">
        <v>3955</v>
      </c>
      <c r="F732" s="17">
        <f>IF(D732=0,0,E732/D732)*100</f>
        <v>100</v>
      </c>
      <c r="G732" s="2">
        <v>0</v>
      </c>
      <c r="H732" s="2">
        <v>0</v>
      </c>
    </row>
    <row r="733" spans="1:8" ht="15.75" customHeight="1" x14ac:dyDescent="0.25">
      <c r="A733" s="4"/>
      <c r="B733" s="26" t="s">
        <v>34</v>
      </c>
      <c r="C733" s="26"/>
      <c r="D733" s="17">
        <f>SUM(G730:G732)</f>
        <v>6939</v>
      </c>
      <c r="E733" s="17">
        <f>SUM(H730:H732)</f>
        <v>6939</v>
      </c>
      <c r="F733" s="17">
        <f>IF(D733=0,0,E733/D733)*100</f>
        <v>100</v>
      </c>
    </row>
    <row r="734" spans="1:8" ht="17.100000000000001" customHeight="1" x14ac:dyDescent="0.25">
      <c r="A734" s="4"/>
      <c r="B734" s="13" t="s">
        <v>73</v>
      </c>
      <c r="C734" s="14"/>
      <c r="D734" s="14"/>
      <c r="E734" s="14"/>
      <c r="F734" s="14"/>
    </row>
    <row r="735" spans="1:8" ht="17.100000000000001" customHeight="1" x14ac:dyDescent="0.25">
      <c r="A735" s="4"/>
      <c r="B735" s="15" t="s">
        <v>76</v>
      </c>
      <c r="C735" s="16" t="s">
        <v>77</v>
      </c>
      <c r="D735" s="17">
        <v>34919</v>
      </c>
      <c r="E735" s="17">
        <v>34919</v>
      </c>
      <c r="F735" s="17">
        <f>IF(D735=0,0,E735/D735)*100</f>
        <v>100</v>
      </c>
      <c r="G735" s="2">
        <v>34919</v>
      </c>
      <c r="H735" s="2">
        <v>34919</v>
      </c>
    </row>
    <row r="736" spans="1:8" ht="17.100000000000001" customHeight="1" x14ac:dyDescent="0.25">
      <c r="A736" s="4"/>
      <c r="B736" s="15" t="s">
        <v>84</v>
      </c>
      <c r="C736" s="16" t="s">
        <v>85</v>
      </c>
      <c r="D736" s="17">
        <v>0</v>
      </c>
      <c r="E736" s="17">
        <v>0</v>
      </c>
      <c r="F736" s="17">
        <f>IF(D736=0,0,E736/D736)*100</f>
        <v>0</v>
      </c>
      <c r="G736" s="2">
        <v>0</v>
      </c>
      <c r="H736" s="2">
        <v>0</v>
      </c>
    </row>
    <row r="737" spans="1:8" ht="17.100000000000001" customHeight="1" x14ac:dyDescent="0.25">
      <c r="A737" s="4"/>
      <c r="B737" s="15" t="s">
        <v>189</v>
      </c>
      <c r="C737" s="16" t="s">
        <v>190</v>
      </c>
      <c r="D737" s="17">
        <v>34919</v>
      </c>
      <c r="E737" s="17">
        <v>34919</v>
      </c>
      <c r="F737" s="17">
        <f>IF(D737=0,0,E737/D737)*100</f>
        <v>100</v>
      </c>
      <c r="G737" s="2">
        <v>0</v>
      </c>
      <c r="H737" s="2">
        <v>0</v>
      </c>
    </row>
    <row r="738" spans="1:8" ht="15.75" customHeight="1" x14ac:dyDescent="0.25">
      <c r="A738" s="4"/>
      <c r="B738" s="26" t="s">
        <v>90</v>
      </c>
      <c r="C738" s="26"/>
      <c r="D738" s="17">
        <f>SUM(G735:G737)</f>
        <v>34919</v>
      </c>
      <c r="E738" s="17">
        <f>SUM(H735:H737)</f>
        <v>34919</v>
      </c>
      <c r="F738" s="17">
        <f>IF(D738=0,0,E738/D738)*100</f>
        <v>100</v>
      </c>
    </row>
    <row r="739" spans="1:8" ht="15.75" customHeight="1" x14ac:dyDescent="0.25">
      <c r="A739" s="4"/>
      <c r="B739" s="18"/>
      <c r="C739" s="19"/>
      <c r="D739" s="20"/>
      <c r="E739" s="20"/>
      <c r="F739" s="20"/>
    </row>
    <row r="740" spans="1:8" ht="15.75" customHeight="1" x14ac:dyDescent="0.25">
      <c r="A740" s="4"/>
      <c r="B740" s="26" t="s">
        <v>217</v>
      </c>
      <c r="C740" s="26"/>
      <c r="D740" s="17">
        <f>SUM(D733,D738)</f>
        <v>41858</v>
      </c>
      <c r="E740" s="17">
        <f>SUM(E733,E738)</f>
        <v>41858</v>
      </c>
      <c r="F740" s="17">
        <f>IF(D740=0,0,E740/D740)*100</f>
        <v>100</v>
      </c>
    </row>
    <row r="741" spans="1:8" ht="15.75" customHeight="1" x14ac:dyDescent="0.25">
      <c r="A741" s="4"/>
      <c r="B741" s="18"/>
      <c r="C741" s="19"/>
      <c r="D741" s="20"/>
      <c r="E741" s="20"/>
      <c r="F741" s="20"/>
    </row>
    <row r="742" spans="1:8" ht="15.75" customHeight="1" x14ac:dyDescent="0.25">
      <c r="A742" s="4"/>
      <c r="B742" s="26" t="s">
        <v>218</v>
      </c>
      <c r="C742" s="26"/>
      <c r="D742" s="17">
        <f>SUM(D726,D740)</f>
        <v>134142</v>
      </c>
      <c r="E742" s="17">
        <f>SUM(E726,E740)</f>
        <v>43046</v>
      </c>
      <c r="F742" s="17">
        <f>IF(D742=0,0,E742/D742)*100</f>
        <v>32.089874908678858</v>
      </c>
    </row>
    <row r="743" spans="1:8" ht="6" customHeight="1" x14ac:dyDescent="0.25">
      <c r="A743" s="4"/>
      <c r="B743" s="18"/>
      <c r="C743" s="19"/>
      <c r="D743" s="20"/>
      <c r="E743" s="20"/>
      <c r="F743" s="20"/>
    </row>
    <row r="744" spans="1:8" ht="17.100000000000001" customHeight="1" x14ac:dyDescent="0.25">
      <c r="A744" s="4"/>
      <c r="B744" s="28" t="s">
        <v>219</v>
      </c>
      <c r="C744" s="28"/>
      <c r="D744" s="28"/>
      <c r="E744" s="28"/>
      <c r="F744" s="28"/>
    </row>
    <row r="745" spans="1:8" ht="17.100000000000001" customHeight="1" x14ac:dyDescent="0.25">
      <c r="A745" s="4"/>
      <c r="B745" s="25" t="s">
        <v>220</v>
      </c>
      <c r="C745" s="25"/>
      <c r="D745" s="25"/>
      <c r="E745" s="25"/>
      <c r="F745" s="25"/>
    </row>
    <row r="746" spans="1:8" ht="17.100000000000001" customHeight="1" x14ac:dyDescent="0.25">
      <c r="A746" s="4"/>
      <c r="B746" s="13" t="s">
        <v>13</v>
      </c>
      <c r="C746" s="14"/>
      <c r="D746" s="14"/>
      <c r="E746" s="14"/>
      <c r="F746" s="14"/>
    </row>
    <row r="747" spans="1:8" ht="17.100000000000001" customHeight="1" x14ac:dyDescent="0.25">
      <c r="A747" s="4"/>
      <c r="B747" s="15" t="s">
        <v>39</v>
      </c>
      <c r="C747" s="16" t="s">
        <v>40</v>
      </c>
      <c r="D747" s="17">
        <v>1250</v>
      </c>
      <c r="E747" s="17">
        <v>1250</v>
      </c>
      <c r="F747" s="17">
        <f t="shared" ref="F747:F755" si="27">IF(D747=0,0,E747/D747)*100</f>
        <v>100</v>
      </c>
      <c r="G747" s="2">
        <v>1250</v>
      </c>
      <c r="H747" s="2">
        <v>1250</v>
      </c>
    </row>
    <row r="748" spans="1:8" ht="17.100000000000001" customHeight="1" x14ac:dyDescent="0.25">
      <c r="A748" s="4"/>
      <c r="B748" s="15" t="s">
        <v>41</v>
      </c>
      <c r="C748" s="16" t="s">
        <v>42</v>
      </c>
      <c r="D748" s="17">
        <v>1250</v>
      </c>
      <c r="E748" s="17">
        <v>1250</v>
      </c>
      <c r="F748" s="17">
        <f t="shared" si="27"/>
        <v>100</v>
      </c>
      <c r="G748" s="2">
        <v>0</v>
      </c>
      <c r="H748" s="2">
        <v>0</v>
      </c>
    </row>
    <row r="749" spans="1:8" ht="17.100000000000001" customHeight="1" x14ac:dyDescent="0.25">
      <c r="A749" s="4"/>
      <c r="B749" s="15" t="s">
        <v>26</v>
      </c>
      <c r="C749" s="16" t="s">
        <v>27</v>
      </c>
      <c r="D749" s="17">
        <v>48242</v>
      </c>
      <c r="E749" s="17">
        <v>47664</v>
      </c>
      <c r="F749" s="17">
        <f t="shared" si="27"/>
        <v>98.801873885825628</v>
      </c>
      <c r="G749" s="2">
        <v>48242</v>
      </c>
      <c r="H749" s="2">
        <v>47664</v>
      </c>
    </row>
    <row r="750" spans="1:8" ht="17.100000000000001" customHeight="1" x14ac:dyDescent="0.25">
      <c r="A750" s="4"/>
      <c r="B750" s="15" t="s">
        <v>45</v>
      </c>
      <c r="C750" s="16" t="s">
        <v>46</v>
      </c>
      <c r="D750" s="17">
        <v>3883</v>
      </c>
      <c r="E750" s="17">
        <v>3883</v>
      </c>
      <c r="F750" s="17">
        <f t="shared" si="27"/>
        <v>100</v>
      </c>
      <c r="G750" s="2">
        <v>0</v>
      </c>
      <c r="H750" s="2">
        <v>0</v>
      </c>
    </row>
    <row r="751" spans="1:8" ht="17.100000000000001" customHeight="1" x14ac:dyDescent="0.25">
      <c r="A751" s="4"/>
      <c r="B751" s="15" t="s">
        <v>28</v>
      </c>
      <c r="C751" s="16" t="s">
        <v>29</v>
      </c>
      <c r="D751" s="17">
        <v>17326</v>
      </c>
      <c r="E751" s="17">
        <v>17326</v>
      </c>
      <c r="F751" s="17">
        <f t="shared" si="27"/>
        <v>100</v>
      </c>
      <c r="G751" s="2">
        <v>0</v>
      </c>
      <c r="H751" s="2">
        <v>0</v>
      </c>
    </row>
    <row r="752" spans="1:8" ht="17.100000000000001" customHeight="1" x14ac:dyDescent="0.25">
      <c r="A752" s="4"/>
      <c r="B752" s="15" t="s">
        <v>30</v>
      </c>
      <c r="C752" s="16" t="s">
        <v>31</v>
      </c>
      <c r="D752" s="17">
        <v>104</v>
      </c>
      <c r="E752" s="17">
        <v>104</v>
      </c>
      <c r="F752" s="17">
        <f t="shared" si="27"/>
        <v>100</v>
      </c>
      <c r="G752" s="2">
        <v>0</v>
      </c>
      <c r="H752" s="2">
        <v>0</v>
      </c>
    </row>
    <row r="753" spans="1:8" ht="17.100000000000001" customHeight="1" x14ac:dyDescent="0.25">
      <c r="A753" s="4"/>
      <c r="B753" s="15" t="s">
        <v>49</v>
      </c>
      <c r="C753" s="16" t="s">
        <v>50</v>
      </c>
      <c r="D753" s="17">
        <v>25823</v>
      </c>
      <c r="E753" s="17">
        <v>25245</v>
      </c>
      <c r="F753" s="17">
        <f t="shared" si="27"/>
        <v>97.761685319289001</v>
      </c>
      <c r="G753" s="2">
        <v>0</v>
      </c>
      <c r="H753" s="2">
        <v>0</v>
      </c>
    </row>
    <row r="754" spans="1:8" ht="17.100000000000001" customHeight="1" x14ac:dyDescent="0.25">
      <c r="A754" s="4"/>
      <c r="B754" s="15" t="s">
        <v>32</v>
      </c>
      <c r="C754" s="16" t="s">
        <v>33</v>
      </c>
      <c r="D754" s="17">
        <v>1106</v>
      </c>
      <c r="E754" s="17">
        <v>1106</v>
      </c>
      <c r="F754" s="17">
        <f t="shared" si="27"/>
        <v>100</v>
      </c>
      <c r="G754" s="2">
        <v>0</v>
      </c>
      <c r="H754" s="2">
        <v>0</v>
      </c>
    </row>
    <row r="755" spans="1:8" ht="15.75" customHeight="1" x14ac:dyDescent="0.25">
      <c r="A755" s="4"/>
      <c r="B755" s="26" t="s">
        <v>34</v>
      </c>
      <c r="C755" s="26"/>
      <c r="D755" s="17">
        <f>SUM(G747:G754)</f>
        <v>49492</v>
      </c>
      <c r="E755" s="17">
        <f>SUM(H747:H754)</f>
        <v>48914</v>
      </c>
      <c r="F755" s="17">
        <f t="shared" si="27"/>
        <v>98.832134486381634</v>
      </c>
    </row>
    <row r="756" spans="1:8" ht="15.75" customHeight="1" x14ac:dyDescent="0.25">
      <c r="A756" s="4"/>
      <c r="B756" s="18"/>
      <c r="C756" s="19"/>
      <c r="D756" s="20"/>
      <c r="E756" s="20"/>
      <c r="F756" s="20"/>
    </row>
    <row r="757" spans="1:8" ht="15.75" customHeight="1" x14ac:dyDescent="0.25">
      <c r="A757" s="4"/>
      <c r="B757" s="26" t="s">
        <v>221</v>
      </c>
      <c r="C757" s="26"/>
      <c r="D757" s="17">
        <f>SUM(D755)</f>
        <v>49492</v>
      </c>
      <c r="E757" s="17">
        <f>SUM(E755)</f>
        <v>48914</v>
      </c>
      <c r="F757" s="17">
        <f>IF(D757=0,0,E757/D757)*100</f>
        <v>98.832134486381634</v>
      </c>
    </row>
    <row r="758" spans="1:8" ht="15.75" customHeight="1" x14ac:dyDescent="0.25">
      <c r="A758" s="4"/>
      <c r="B758" s="18"/>
      <c r="C758" s="19"/>
      <c r="D758" s="20"/>
      <c r="E758" s="20"/>
      <c r="F758" s="20"/>
    </row>
    <row r="759" spans="1:8" ht="15.75" customHeight="1" x14ac:dyDescent="0.25">
      <c r="A759" s="4"/>
      <c r="B759" s="26" t="s">
        <v>222</v>
      </c>
      <c r="C759" s="26"/>
      <c r="D759" s="17">
        <f>SUM(D757)</f>
        <v>49492</v>
      </c>
      <c r="E759" s="17">
        <f>SUM(E757)</f>
        <v>48914</v>
      </c>
      <c r="F759" s="17">
        <f>IF(D759=0,0,E759/D759)*100</f>
        <v>98.832134486381634</v>
      </c>
    </row>
    <row r="760" spans="1:8" ht="15.75" customHeight="1" x14ac:dyDescent="0.25">
      <c r="A760" s="4"/>
      <c r="B760" s="18"/>
      <c r="C760" s="19"/>
      <c r="D760" s="20"/>
      <c r="E760" s="20"/>
      <c r="F760" s="20"/>
    </row>
    <row r="761" spans="1:8" ht="15.75" customHeight="1" x14ac:dyDescent="0.25">
      <c r="A761" s="4"/>
      <c r="B761" s="26" t="s">
        <v>223</v>
      </c>
      <c r="C761" s="26"/>
      <c r="D761" s="17">
        <f>SUM(D742,D759)</f>
        <v>183634</v>
      </c>
      <c r="E761" s="17">
        <f>SUM(E742,E759)</f>
        <v>91960</v>
      </c>
      <c r="F761" s="17">
        <f>IF(D761=0,0,E761/D761)*100</f>
        <v>50.07787228944531</v>
      </c>
    </row>
    <row r="762" spans="1:8" ht="17.100000000000001" customHeight="1" x14ac:dyDescent="0.25">
      <c r="A762" s="4"/>
      <c r="B762" s="27" t="s">
        <v>224</v>
      </c>
      <c r="C762" s="27"/>
      <c r="D762" s="27"/>
      <c r="E762" s="27"/>
      <c r="F762" s="27"/>
    </row>
    <row r="763" spans="1:8" ht="7.5" customHeight="1" x14ac:dyDescent="0.25">
      <c r="A763" s="4"/>
      <c r="B763" s="28" t="s">
        <v>115</v>
      </c>
      <c r="C763" s="28"/>
      <c r="D763" s="28"/>
      <c r="E763" s="28"/>
      <c r="F763" s="28"/>
    </row>
    <row r="764" spans="1:8" ht="17.100000000000001" customHeight="1" x14ac:dyDescent="0.25">
      <c r="A764" s="4"/>
      <c r="B764" s="25" t="s">
        <v>225</v>
      </c>
      <c r="C764" s="25"/>
      <c r="D764" s="25"/>
      <c r="E764" s="25"/>
      <c r="F764" s="25"/>
    </row>
    <row r="765" spans="1:8" ht="17.100000000000001" customHeight="1" x14ac:dyDescent="0.25">
      <c r="A765" s="4"/>
      <c r="B765" s="13" t="s">
        <v>226</v>
      </c>
      <c r="C765" s="14"/>
      <c r="D765" s="14"/>
      <c r="E765" s="14"/>
      <c r="F765" s="14"/>
    </row>
    <row r="766" spans="1:8" ht="17.100000000000001" customHeight="1" x14ac:dyDescent="0.25">
      <c r="A766" s="4"/>
      <c r="B766" s="15" t="s">
        <v>227</v>
      </c>
      <c r="C766" s="16" t="s">
        <v>228</v>
      </c>
      <c r="D766" s="17">
        <v>0</v>
      </c>
      <c r="E766" s="17">
        <v>0</v>
      </c>
      <c r="F766" s="17">
        <f>IF(D766=0,0,E766/D766)*100</f>
        <v>0</v>
      </c>
      <c r="G766" s="2">
        <v>0</v>
      </c>
      <c r="H766" s="2">
        <v>0</v>
      </c>
    </row>
    <row r="767" spans="1:8" ht="15.75" customHeight="1" x14ac:dyDescent="0.25">
      <c r="A767" s="4"/>
      <c r="B767" s="26" t="s">
        <v>229</v>
      </c>
      <c r="C767" s="26"/>
      <c r="D767" s="17">
        <f>SUM(G766)</f>
        <v>0</v>
      </c>
      <c r="E767" s="17">
        <f>SUM(H766)</f>
        <v>0</v>
      </c>
      <c r="F767" s="17">
        <f>IF(D767=0,0,E767/D767)*100</f>
        <v>0</v>
      </c>
    </row>
    <row r="768" spans="1:8" ht="15.75" customHeight="1" x14ac:dyDescent="0.25">
      <c r="A768" s="4"/>
      <c r="B768" s="18"/>
      <c r="C768" s="19"/>
      <c r="D768" s="20"/>
      <c r="E768" s="20"/>
      <c r="F768" s="20"/>
    </row>
    <row r="769" spans="1:6" ht="15.75" customHeight="1" x14ac:dyDescent="0.25">
      <c r="A769" s="4"/>
      <c r="B769" s="26" t="s">
        <v>230</v>
      </c>
      <c r="C769" s="26"/>
      <c r="D769" s="17">
        <f>SUM(D767)</f>
        <v>0</v>
      </c>
      <c r="E769" s="17">
        <f>SUM(E767)</f>
        <v>0</v>
      </c>
      <c r="F769" s="17">
        <f>IF(D769=0,0,E769/D769)*100</f>
        <v>0</v>
      </c>
    </row>
    <row r="770" spans="1:6" ht="15.75" customHeight="1" x14ac:dyDescent="0.25">
      <c r="A770" s="4"/>
      <c r="B770" s="18"/>
      <c r="C770" s="19"/>
      <c r="D770" s="20"/>
      <c r="E770" s="20"/>
      <c r="F770" s="20"/>
    </row>
    <row r="771" spans="1:6" ht="15.75" customHeight="1" x14ac:dyDescent="0.25">
      <c r="A771" s="4"/>
      <c r="B771" s="26" t="s">
        <v>138</v>
      </c>
      <c r="C771" s="26"/>
      <c r="D771" s="17">
        <f>SUM(D769)</f>
        <v>0</v>
      </c>
      <c r="E771" s="17">
        <f>SUM(E769)</f>
        <v>0</v>
      </c>
      <c r="F771" s="17">
        <f>IF(D771=0,0,E771/D771)*100</f>
        <v>0</v>
      </c>
    </row>
    <row r="772" spans="1:6" ht="15.75" customHeight="1" x14ac:dyDescent="0.25">
      <c r="A772" s="4"/>
      <c r="B772" s="18"/>
      <c r="C772" s="19"/>
      <c r="D772" s="20"/>
      <c r="E772" s="20"/>
      <c r="F772" s="20"/>
    </row>
    <row r="773" spans="1:6" ht="15.75" customHeight="1" x14ac:dyDescent="0.25">
      <c r="A773" s="4"/>
      <c r="B773" s="26" t="s">
        <v>231</v>
      </c>
      <c r="C773" s="26"/>
      <c r="D773" s="17">
        <f>SUM(D771)</f>
        <v>0</v>
      </c>
      <c r="E773" s="17">
        <f>SUM(E771)</f>
        <v>0</v>
      </c>
      <c r="F773" s="17">
        <f>IF(D773=0,0,E773/D773)*100</f>
        <v>0</v>
      </c>
    </row>
    <row r="774" spans="1:6" ht="17.100000000000001" customHeight="1" x14ac:dyDescent="0.25">
      <c r="A774" s="4"/>
      <c r="B774" s="12"/>
      <c r="C774" s="19" t="s">
        <v>232</v>
      </c>
      <c r="D774" s="17">
        <f>SUM(D99,D177,D308,D373,D512,D653,D715,D761,D773)</f>
        <v>14036384</v>
      </c>
      <c r="E774" s="17">
        <f>SUM(E99,E177,E308,E373,E512,E653,E715,E761,E773)</f>
        <v>11534477</v>
      </c>
      <c r="F774" s="17">
        <f>IF(D774=0,0,E774/D774)*100</f>
        <v>82.175558890380884</v>
      </c>
    </row>
    <row r="775" spans="1:6" ht="6" customHeight="1" x14ac:dyDescent="0.25"/>
    <row r="776" spans="1:6" hidden="1" x14ac:dyDescent="0.25"/>
    <row r="777" spans="1:6" x14ac:dyDescent="0.25">
      <c r="E777" s="4"/>
    </row>
    <row r="778" spans="1:6" x14ac:dyDescent="0.25">
      <c r="B778" s="21" t="s">
        <v>233</v>
      </c>
      <c r="C778" s="22" t="s">
        <v>234</v>
      </c>
      <c r="D778" s="21"/>
      <c r="E778" s="21"/>
    </row>
    <row r="779" spans="1:6" x14ac:dyDescent="0.25">
      <c r="B779" s="21" t="s">
        <v>235</v>
      </c>
      <c r="C779" s="21" t="s">
        <v>236</v>
      </c>
      <c r="D779" s="21"/>
      <c r="E779" s="21"/>
    </row>
    <row r="780" spans="1:6" x14ac:dyDescent="0.25">
      <c r="B780" s="21" t="s">
        <v>237</v>
      </c>
      <c r="C780" s="23"/>
      <c r="D780" s="24"/>
      <c r="E780" s="4"/>
    </row>
  </sheetData>
  <mergeCells count="179">
    <mergeCell ref="B24:C24"/>
    <mergeCell ref="B26:F26"/>
    <mergeCell ref="B54:C54"/>
    <mergeCell ref="B57:C57"/>
    <mergeCell ref="B67:C67"/>
    <mergeCell ref="B69:C69"/>
    <mergeCell ref="B2:F2"/>
    <mergeCell ref="B3:F3"/>
    <mergeCell ref="B8:F8"/>
    <mergeCell ref="B9:F9"/>
    <mergeCell ref="B10:F10"/>
    <mergeCell ref="B22:C22"/>
    <mergeCell ref="B102:F102"/>
    <mergeCell ref="B103:F103"/>
    <mergeCell ref="B104:F104"/>
    <mergeCell ref="B120:C120"/>
    <mergeCell ref="B127:C127"/>
    <mergeCell ref="B129:C129"/>
    <mergeCell ref="B71:F71"/>
    <mergeCell ref="B90:C90"/>
    <mergeCell ref="B93:C93"/>
    <mergeCell ref="B95:C95"/>
    <mergeCell ref="B97:C97"/>
    <mergeCell ref="B99:C99"/>
    <mergeCell ref="B160:C160"/>
    <mergeCell ref="B163:C163"/>
    <mergeCell ref="B165:C165"/>
    <mergeCell ref="B167:F167"/>
    <mergeCell ref="B171:C171"/>
    <mergeCell ref="B173:C173"/>
    <mergeCell ref="B131:C131"/>
    <mergeCell ref="B133:F133"/>
    <mergeCell ref="B134:F134"/>
    <mergeCell ref="B152:C152"/>
    <mergeCell ref="B154:C154"/>
    <mergeCell ref="B156:F156"/>
    <mergeCell ref="B210:C210"/>
    <mergeCell ref="B212:C212"/>
    <mergeCell ref="B214:F214"/>
    <mergeCell ref="B242:C242"/>
    <mergeCell ref="B247:C247"/>
    <mergeCell ref="B249:C249"/>
    <mergeCell ref="B175:C175"/>
    <mergeCell ref="B177:C177"/>
    <mergeCell ref="B180:F180"/>
    <mergeCell ref="B181:F181"/>
    <mergeCell ref="B182:F182"/>
    <mergeCell ref="B205:C205"/>
    <mergeCell ref="B304:C304"/>
    <mergeCell ref="B306:C306"/>
    <mergeCell ref="B308:C308"/>
    <mergeCell ref="B311:F311"/>
    <mergeCell ref="B312:F312"/>
    <mergeCell ref="B313:F313"/>
    <mergeCell ref="B251:F251"/>
    <mergeCell ref="B277:C277"/>
    <mergeCell ref="B281:C281"/>
    <mergeCell ref="B283:C283"/>
    <mergeCell ref="B285:F285"/>
    <mergeCell ref="B302:C302"/>
    <mergeCell ref="B364:C364"/>
    <mergeCell ref="B367:C367"/>
    <mergeCell ref="B369:C369"/>
    <mergeCell ref="B371:C371"/>
    <mergeCell ref="B373:C373"/>
    <mergeCell ref="B376:F376"/>
    <mergeCell ref="B330:C330"/>
    <mergeCell ref="B332:C332"/>
    <mergeCell ref="B334:F334"/>
    <mergeCell ref="B346:C346"/>
    <mergeCell ref="B348:C348"/>
    <mergeCell ref="B350:F350"/>
    <mergeCell ref="B410:C410"/>
    <mergeCell ref="B412:F412"/>
    <mergeCell ref="B428:C428"/>
    <mergeCell ref="B430:C430"/>
    <mergeCell ref="B432:F432"/>
    <mergeCell ref="B442:C442"/>
    <mergeCell ref="B377:F377"/>
    <mergeCell ref="B378:F378"/>
    <mergeCell ref="B397:C397"/>
    <mergeCell ref="B399:C399"/>
    <mergeCell ref="B401:F401"/>
    <mergeCell ref="B408:C408"/>
    <mergeCell ref="B480:C480"/>
    <mergeCell ref="B484:C484"/>
    <mergeCell ref="B486:C486"/>
    <mergeCell ref="B488:F488"/>
    <mergeCell ref="B498:C498"/>
    <mergeCell ref="B500:C500"/>
    <mergeCell ref="B444:C444"/>
    <mergeCell ref="B446:F446"/>
    <mergeCell ref="B461:C461"/>
    <mergeCell ref="B465:C465"/>
    <mergeCell ref="B467:C467"/>
    <mergeCell ref="B469:F469"/>
    <mergeCell ref="B516:F516"/>
    <mergeCell ref="B517:F517"/>
    <mergeCell ref="B522:C522"/>
    <mergeCell ref="B525:C525"/>
    <mergeCell ref="B528:C528"/>
    <mergeCell ref="B530:C530"/>
    <mergeCell ref="B502:F502"/>
    <mergeCell ref="B506:C506"/>
    <mergeCell ref="B508:C508"/>
    <mergeCell ref="B510:C510"/>
    <mergeCell ref="B512:C512"/>
    <mergeCell ref="B515:F515"/>
    <mergeCell ref="B566:C566"/>
    <mergeCell ref="B568:C568"/>
    <mergeCell ref="B570:F570"/>
    <mergeCell ref="B586:C586"/>
    <mergeCell ref="B592:C592"/>
    <mergeCell ref="B594:C594"/>
    <mergeCell ref="B532:F532"/>
    <mergeCell ref="B546:C546"/>
    <mergeCell ref="B550:C550"/>
    <mergeCell ref="B552:C552"/>
    <mergeCell ref="B554:F554"/>
    <mergeCell ref="B561:C561"/>
    <mergeCell ref="B615:F615"/>
    <mergeCell ref="B634:C634"/>
    <mergeCell ref="B639:C639"/>
    <mergeCell ref="B641:C641"/>
    <mergeCell ref="B643:F643"/>
    <mergeCell ref="B647:C647"/>
    <mergeCell ref="B596:C596"/>
    <mergeCell ref="B598:F598"/>
    <mergeCell ref="B599:F599"/>
    <mergeCell ref="B606:C606"/>
    <mergeCell ref="B611:C611"/>
    <mergeCell ref="B613:C613"/>
    <mergeCell ref="B662:C662"/>
    <mergeCell ref="B664:C664"/>
    <mergeCell ref="B666:F666"/>
    <mergeCell ref="B679:C679"/>
    <mergeCell ref="B682:C682"/>
    <mergeCell ref="B684:C684"/>
    <mergeCell ref="B649:C649"/>
    <mergeCell ref="B651:C651"/>
    <mergeCell ref="B653:C653"/>
    <mergeCell ref="B656:F656"/>
    <mergeCell ref="B657:F657"/>
    <mergeCell ref="B658:F658"/>
    <mergeCell ref="B701:F701"/>
    <mergeCell ref="B706:C706"/>
    <mergeCell ref="B709:C709"/>
    <mergeCell ref="B711:C711"/>
    <mergeCell ref="B713:C713"/>
    <mergeCell ref="B715:C715"/>
    <mergeCell ref="B686:C686"/>
    <mergeCell ref="B688:F688"/>
    <mergeCell ref="B689:F689"/>
    <mergeCell ref="B692:C692"/>
    <mergeCell ref="B697:C697"/>
    <mergeCell ref="B699:C699"/>
    <mergeCell ref="B733:C733"/>
    <mergeCell ref="B738:C738"/>
    <mergeCell ref="B740:C740"/>
    <mergeCell ref="B742:C742"/>
    <mergeCell ref="B744:F744"/>
    <mergeCell ref="B745:F745"/>
    <mergeCell ref="B718:F718"/>
    <mergeCell ref="B719:F719"/>
    <mergeCell ref="B720:F720"/>
    <mergeCell ref="B724:C724"/>
    <mergeCell ref="B726:C726"/>
    <mergeCell ref="B728:F728"/>
    <mergeCell ref="B764:F764"/>
    <mergeCell ref="B767:C767"/>
    <mergeCell ref="B769:C769"/>
    <mergeCell ref="B771:C771"/>
    <mergeCell ref="B773:C773"/>
    <mergeCell ref="B755:C755"/>
    <mergeCell ref="B757:C757"/>
    <mergeCell ref="B759:C759"/>
    <mergeCell ref="B761:C761"/>
    <mergeCell ref="B762:F762"/>
    <mergeCell ref="B763:F763"/>
  </mergeCells>
  <pageMargins left="0.70866141732283472" right="0.70866141732283472" top="0.74803149606299213" bottom="0.74803149606299213" header="0.31496062992125984" footer="0.31496062992125984"/>
  <pageSetup paperSize="9" scale="7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Бюджет ЧР</dc:creator>
  <cp:lastModifiedBy>Бюджет ЧР</cp:lastModifiedBy>
  <cp:lastPrinted>2025-08-20T05:41:37Z</cp:lastPrinted>
  <dcterms:created xsi:type="dcterms:W3CDTF">2025-08-12T10:09:30Z</dcterms:created>
  <dcterms:modified xsi:type="dcterms:W3CDTF">2025-08-20T05:41:38Z</dcterms:modified>
</cp:coreProperties>
</file>